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70財政課\財政係\財政係\020 決算\04_財政状況資料集\01_照会・回答\2023(R05)年度\2023.09.30　ホームページ公表\"/>
    </mc:Choice>
  </mc:AlternateContent>
  <bookViews>
    <workbookView xWindow="-120" yWindow="-120" windowWidth="38640" windowHeight="21360" tabRatio="95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F88" i="12"/>
  <c r="AU63" i="12"/>
  <c r="AP63" i="12"/>
  <c r="AF23" i="12"/>
  <c r="AA23" i="12"/>
  <c r="V23" i="12"/>
  <c r="Q23" i="12"/>
  <c r="AU31" i="12"/>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U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AM37" i="10" s="1"/>
  <c r="BE34" i="10" l="1"/>
  <c r="CO34" i="10" l="1"/>
  <c r="CO35" i="10" s="1"/>
  <c r="CO36" i="10" s="1"/>
  <c r="CO37" i="10" s="1"/>
  <c r="CO38" i="10" s="1"/>
  <c r="BW34" i="10"/>
  <c r="BW35" i="10" s="1"/>
  <c r="BW36" i="10" s="1"/>
  <c r="BW37" i="10" s="1"/>
  <c r="BW38" i="10" s="1"/>
  <c r="BW39" i="10" s="1"/>
  <c r="BW40" i="10" s="1"/>
</calcChain>
</file>

<file path=xl/sharedStrings.xml><?xml version="1.0" encoding="utf-8"?>
<sst xmlns="http://schemas.openxmlformats.org/spreadsheetml/2006/main" count="1173" uniqueCount="630">
  <si>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</si>
  <si>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</si>
  <si>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</si>
  <si>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</si>
  <si>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</si>
  <si>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</si>
  <si>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</si>
  <si>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</si>
  <si>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</si>
  <si>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</si>
  <si>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</si>
  <si>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</si>
  <si>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</si>
  <si>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</si>
  <si>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</si>
  <si>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</si>
  <si>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</si>
  <si>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</si>
  <si>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</si>
  <si>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</si>
  <si>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</si>
  <si>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</si>
  <si>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</si>
  <si>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</si>
  <si>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</si>
  <si>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</si>
  <si>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</si>
  <si>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</si>
  <si>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</si>
  <si>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</si>
  <si>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</si>
  <si>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</si>
  <si>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</si>
  <si>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</si>
  <si>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</si>
  <si>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</si>
  <si>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</si>
  <si>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</si>
  <si>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</si>
  <si>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</si>
  <si>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</si>
  <si>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</si>
  <si>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</si>
  <si>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</si>
  <si>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</si>
  <si>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</si>
  <si>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</si>
  <si>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</si>
  <si>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</si>
  <si>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</si>
  <si>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</si>
  <si>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</si>
  <si>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</si>
  <si>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</si>
  <si>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</si>
  <si>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</si>
  <si>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</si>
  <si>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</si>
  <si>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</si>
  <si>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</si>
  <si>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</si>
  <si>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</si>
  <si>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</si>
  <si>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</si>
  <si>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</si>
  <si>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</si>
  <si>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</si>
  <si>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</si>
  <si>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</si>
  <si>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</si>
  <si>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</si>
  <si>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</si>
  <si>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</si>
  <si>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</si>
  <si>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</si>
  <si>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</si>
  <si>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</si>
  <si>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</si>
  <si>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</si>
  <si>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</si>
  <si>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</si>
  <si>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</si>
  <si>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</si>
  <si>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</si>
  <si>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</si>
  <si>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</si>
  <si>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</si>
  <si>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</si>
  <si>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</si>
  <si>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</si>
  <si>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</si>
  <si>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</si>
  <si>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</si>
  <si>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</si>
  <si>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</si>
  <si>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</si>
  <si>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</si>
  <si>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</si>
  <si>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</si>
  <si>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</si>
  <si>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</si>
  <si>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</si>
  <si>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</si>
  <si>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</si>
  <si>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</si>
  <si>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</si>
  <si>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</si>
  <si>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</si>
  <si>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</si>
  <si>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</si>
  <si>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</si>
  <si>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</si>
  <si>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</si>
  <si>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</si>
  <si>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</si>
  <si>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</si>
  <si>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</si>
  <si>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</si>
  <si>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</si>
  <si>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</si>
  <si>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</si>
  <si>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</si>
  <si>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</si>
  <si>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</si>
  <si>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</si>
  <si>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</si>
  <si>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</si>
  <si>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</si>
  <si>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</si>
  <si>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</si>
  <si>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</si>
  <si>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</si>
  <si>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</si>
  <si>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</si>
  <si>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</si>
  <si>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</si>
  <si>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</si>
  <si>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</si>
  <si>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</si>
  <si>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</si>
  <si>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</si>
  <si>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</si>
  <si>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</si>
  <si>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</si>
  <si>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</si>
  <si>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</si>
  <si>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</si>
  <si>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</si>
  <si>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</si>
  <si>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</si>
  <si>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</si>
  <si>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</si>
  <si>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</si>
  <si>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</si>
  <si>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</si>
  <si>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</si>
  <si>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</si>
  <si>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</si>
  <si>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</si>
  <si>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</si>
  <si>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</si>
  <si>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</si>
  <si>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</si>
  <si>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</si>
  <si>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</si>
  <si>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</si>
  <si>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</si>
  <si>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</si>
  <si>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</si>
  <si>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</si>
  <si>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</si>
  <si>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</si>
  <si>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</si>
  <si>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</si>
  <si>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</si>
  <si>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</si>
  <si>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</si>
  <si>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</si>
  <si>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</si>
  <si>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</si>
  <si>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</si>
  <si>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</si>
  <si>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</si>
  <si>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</si>
  <si>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</si>
  <si>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</si>
  <si>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</si>
  <si>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</si>
  <si>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</si>
  <si>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</si>
  <si>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</si>
  <si>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</si>
  <si>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</si>
  <si>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</si>
  <si>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</si>
  <si>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</si>
  <si>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</si>
  <si>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</si>
  <si>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</si>
  <si>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</si>
  <si>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</si>
  <si>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</si>
  <si>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</si>
  <si>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</si>
  <si>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</si>
  <si>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</si>
  <si>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</si>
  <si>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</si>
  <si>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</si>
  <si>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</si>
  <si>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</si>
  <si>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</si>
  <si>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</si>
  <si>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</si>
  <si>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</si>
  <si>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</si>
  <si>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</si>
  <si>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</si>
  <si>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</si>
  <si>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</si>
  <si>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</si>
  <si>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</si>
  <si>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</si>
  <si>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</si>
  <si>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</si>
  <si>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</si>
  <si>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</si>
  <si>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</si>
  <si>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</si>
  <si>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</si>
  <si>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</si>
  <si>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</si>
  <si>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</si>
  <si>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</si>
  <si>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</si>
  <si>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</si>
  <si>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</si>
  <si>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</si>
  <si>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</si>
  <si>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</si>
  <si>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</si>
  <si>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</si>
  <si>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</si>
  <si>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</si>
  <si>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</si>
  <si>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</si>
  <si>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</si>
  <si>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</si>
  <si>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</si>
  <si>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</si>
  <si>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</si>
  <si>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</si>
  <si>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</si>
  <si>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</si>
  <si>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</si>
  <si>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</si>
  <si>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</si>
  <si>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</si>
  <si>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</si>
  <si>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</si>
  <si>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</si>
  <si>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</si>
  <si>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</si>
  <si>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</si>
  <si>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</si>
  <si>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</si>
  <si>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</si>
  <si>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</si>
  <si>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</si>
  <si>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</si>
  <si>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</si>
  <si>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</si>
  <si>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</si>
  <si>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</si>
  <si>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</si>
  <si>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</si>
  <si>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</si>
  <si>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</si>
  <si>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</si>
  <si>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</si>
  <si>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</si>
  <si>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</si>
  <si>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</si>
  <si>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</si>
  <si>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</si>
  <si>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</si>
  <si>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</si>
  <si>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</si>
  <si>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</si>
  <si>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</si>
  <si>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</si>
  <si>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</si>
  <si>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</si>
  <si>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</si>
  <si>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</si>
  <si>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</si>
  <si>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</si>
  <si>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</si>
  <si>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</si>
  <si>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</si>
  <si>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</si>
  <si>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</si>
  <si>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</si>
  <si>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</si>
  <si>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</si>
  <si>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</si>
  <si>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</si>
  <si>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</si>
  <si>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</si>
  <si>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</si>
  <si>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</si>
  <si>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</si>
  <si>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</si>
  <si>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</si>
  <si>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</si>
  <si>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</si>
  <si>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</si>
  <si>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</si>
  <si>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</si>
  <si>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</si>
  <si>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</si>
  <si>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</si>
  <si>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</si>
  <si>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</si>
  <si>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</si>
  <si>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</si>
  <si>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</si>
  <si>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</si>
  <si>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</si>
  <si>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</si>
  <si>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</si>
  <si>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</si>
  <si>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</si>
  <si>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</si>
  <si>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</si>
  <si>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</si>
  <si>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</si>
  <si>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</si>
  <si>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</si>
  <si>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</si>
  <si>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</si>
  <si>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</si>
  <si>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</si>
  <si>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</si>
  <si>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</si>
  <si>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</si>
  <si>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</si>
  <si>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</si>
  <si>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</si>
  <si>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</si>
  <si>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</si>
  <si>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</si>
  <si>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</si>
  <si>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</si>
  <si>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</si>
  <si>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</si>
  <si>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</si>
  <si>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</si>
  <si>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</si>
  <si>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</si>
  <si>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</si>
  <si>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</si>
  <si>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</si>
  <si>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</si>
  <si>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</si>
  <si>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</si>
  <si>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</si>
  <si>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</si>
  <si>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</si>
  <si>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</si>
  <si>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</si>
  <si>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</si>
  <si>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</si>
  <si>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</si>
  <si>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</si>
  <si>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</si>
  <si>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</si>
  <si>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</si>
  <si>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</si>
  <si>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</si>
  <si>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</si>
  <si>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</si>
  <si>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</si>
  <si>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</si>
  <si>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</si>
  <si>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</si>
  <si>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</si>
  <si>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</si>
  <si>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</si>
  <si>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</si>
  <si>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</si>
  <si>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</si>
  <si>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</si>
  <si>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</si>
  <si>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</si>
  <si>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</si>
  <si>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</si>
  <si>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</si>
  <si>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</si>
  <si>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</si>
  <si>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</si>
  <si>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</si>
  <si>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</si>
  <si>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</si>
  <si>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</si>
  <si>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</si>
  <si>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</si>
  <si>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</si>
  <si>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</si>
  <si>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</si>
  <si>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</si>
  <si>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</si>
  <si>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法適用企業</t>
    <phoneticPr fontId="5"/>
  </si>
  <si>
    <t>市民病院事業特別会計</t>
    <phoneticPr fontId="5"/>
  </si>
  <si>
    <t>法適用企業</t>
    <phoneticPr fontId="5"/>
  </si>
  <si>
    <t>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</si>
  <si>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</si>
  <si>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</si>
  <si>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</si>
  <si>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</si>
  <si>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</si>
  <si>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</si>
  <si>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</si>
  <si>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</si>
  <si>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</si>
  <si>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</si>
  <si>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</si>
  <si>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</si>
  <si>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</si>
  <si>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</si>
  <si>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</si>
  <si>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</si>
  <si>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</si>
  <si>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</si>
  <si>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</si>
  <si>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</si>
  <si>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</si>
  <si>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</si>
  <si>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</si>
  <si>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</si>
  <si>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</si>
  <si>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</si>
  <si>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</si>
  <si>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</si>
  <si>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</si>
  <si>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</si>
  <si>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</si>
  <si>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</si>
  <si>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</si>
  <si>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</si>
  <si>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</si>
  <si>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</si>
  <si>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</si>
  <si>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</si>
  <si>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</si>
  <si>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</si>
  <si>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</si>
  <si>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</si>
  <si>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</si>
  <si>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</si>
  <si>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</si>
  <si>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</si>
  <si>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</si>
  <si>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</si>
  <si>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</si>
  <si>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</si>
  <si>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</si>
  <si>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</si>
  <si>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</si>
  <si>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</si>
  <si>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</si>
  <si>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</si>
  <si>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</si>
  <si>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</si>
  <si>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</si>
  <si>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</si>
  <si>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</si>
  <si>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</si>
  <si>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</si>
  <si>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</si>
  <si>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</si>
  <si>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</si>
  <si>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</si>
  <si>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</si>
  <si>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</si>
  <si>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</si>
  <si>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</si>
  <si>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</si>
  <si>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</si>
  <si>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市民病院事業特別会計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</si>
  <si>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</si>
  <si>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</si>
  <si>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t>
    <phoneticPr fontId="5"/>
  </si>
  <si>
    <t>-</t>
    <phoneticPr fontId="5"/>
  </si>
  <si>
    <t>(Ｆ)</t>
    <phoneticPr fontId="5"/>
  </si>
  <si>
    <t>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</si>
  <si>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</si>
  <si>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</si>
  <si>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</si>
  <si>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</si>
  <si>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</si>
  <si>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</si>
  <si>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</si>
  <si>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</si>
  <si>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</si>
  <si>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</si>
  <si>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</si>
  <si>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</si>
  <si>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</si>
  <si>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</si>
  <si>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</si>
  <si>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</si>
  <si>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</si>
  <si>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</si>
  <si>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</si>
  <si>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</si>
  <si>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</si>
  <si>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</si>
  <si>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</si>
  <si>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</si>
  <si>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</si>
  <si>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</si>
  <si>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</si>
  <si>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</si>
  <si>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</si>
  <si>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</si>
  <si>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</si>
  <si>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</si>
  <si>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</si>
  <si>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</si>
  <si>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</si>
  <si>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</si>
  <si>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</si>
  <si>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</si>
  <si>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</si>
  <si>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</si>
  <si>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</si>
  <si>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</si>
  <si>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</si>
  <si>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</si>
  <si>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</si>
  <si>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</si>
  <si>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</si>
  <si>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</si>
  <si>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</si>
  <si>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</si>
  <si>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</si>
  <si>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</si>
  <si>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</si>
  <si>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</si>
  <si>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</si>
  <si>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</si>
  <si>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</si>
  <si>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</si>
  <si>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</si>
  <si>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</si>
  <si>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</si>
  <si>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</si>
  <si>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</si>
  <si>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</si>
  <si>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</si>
  <si>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</si>
  <si>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</si>
  <si>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</si>
  <si>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</si>
  <si>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</si>
  <si>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</si>
  <si>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</si>
  <si>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</si>
  <si>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</si>
  <si>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</si>
  <si>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</si>
  <si>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</si>
  <si>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</si>
  <si>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</si>
  <si>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</si>
  <si>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</si>
  <si>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</si>
  <si>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</si>
  <si>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</si>
  <si>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10.63</t>
  </si>
  <si>
    <t>▲ 1.91</t>
  </si>
  <si>
    <t>市民病院事業特別会計</t>
  </si>
  <si>
    <t>一般会計</t>
  </si>
  <si>
    <t>国民健康保険事業特別会計</t>
  </si>
  <si>
    <t>介護保険事業特別会計</t>
  </si>
  <si>
    <t>水道事業特別会計</t>
  </si>
  <si>
    <t>下水道事業特別会計</t>
  </si>
  <si>
    <t>工業用水道事業特別会計</t>
  </si>
  <si>
    <t>国東市立国東自動車学校特別会計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</si>
  <si>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</si>
  <si>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</si>
  <si>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</si>
  <si>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</si>
  <si>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</si>
  <si>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</si>
  <si>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</si>
  <si>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</si>
  <si>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ふるさと応援基金</t>
    <rPh sb="4" eb="6">
      <t>オウエン</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</si>
  <si>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</si>
  <si>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</si>
  <si>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</si>
  <si>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</si>
  <si>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t>
    <phoneticPr fontId="2"/>
  </si>
  <si>
    <t>大分退職手当組合</t>
    <rPh sb="0" eb="2">
      <t>オオイタ</t>
    </rPh>
    <rPh sb="2" eb="8">
      <t>タイショクテアテクミアイ</t>
    </rPh>
    <phoneticPr fontId="2"/>
  </si>
  <si>
    <t>大分消防補償等組合</t>
    <rPh sb="0" eb="2">
      <t>オオイタ</t>
    </rPh>
    <rPh sb="2" eb="4">
      <t>ショウボウ</t>
    </rPh>
    <rPh sb="4" eb="7">
      <t>ホショウトウ</t>
    </rPh>
    <rPh sb="7" eb="9">
      <t>クミアイ</t>
    </rPh>
    <phoneticPr fontId="2"/>
  </si>
  <si>
    <t>大分交通災害共済組合（交通災害共済事業会計）</t>
    <rPh sb="0" eb="6">
      <t>オオイタコウツウサイガイ</t>
    </rPh>
    <rPh sb="6" eb="10">
      <t>キョウサイクミアイ</t>
    </rPh>
    <rPh sb="11" eb="21">
      <t>コウツウサイガイキョウサイジギョウカイケイ</t>
    </rPh>
    <phoneticPr fontId="2"/>
  </si>
  <si>
    <t>大分県市町村会館管理組合</t>
    <rPh sb="0" eb="3">
      <t>オオイタケン</t>
    </rPh>
    <rPh sb="3" eb="6">
      <t>シチョウソン</t>
    </rPh>
    <rPh sb="6" eb="8">
      <t>カイカン</t>
    </rPh>
    <rPh sb="8" eb="12">
      <t>カンリクミアイ</t>
    </rPh>
    <phoneticPr fontId="2"/>
  </si>
  <si>
    <t>大分県後期高齢医療広域連合（普通会計）</t>
    <rPh sb="0" eb="3">
      <t>オオイタケン</t>
    </rPh>
    <rPh sb="3" eb="7">
      <t>コウキコウレイ</t>
    </rPh>
    <rPh sb="7" eb="9">
      <t>イリョウ</t>
    </rPh>
    <rPh sb="9" eb="11">
      <t>コウイキ</t>
    </rPh>
    <rPh sb="11" eb="13">
      <t>レンゴウ</t>
    </rPh>
    <rPh sb="14" eb="18">
      <t>フツウカイケイ</t>
    </rPh>
    <phoneticPr fontId="2"/>
  </si>
  <si>
    <t>大分県後期高齢医療広域連合（後期高齢者医療事業会計）</t>
    <rPh sb="0" eb="3">
      <t>オオイタケン</t>
    </rPh>
    <rPh sb="3" eb="7">
      <t>コウキコウレイ</t>
    </rPh>
    <rPh sb="7" eb="9">
      <t>イリョウ</t>
    </rPh>
    <rPh sb="9" eb="11">
      <t>コウイキ</t>
    </rPh>
    <rPh sb="11" eb="13">
      <t>レンゴウ</t>
    </rPh>
    <rPh sb="14" eb="16">
      <t>コウキ</t>
    </rPh>
    <rPh sb="16" eb="19">
      <t>コウレイシャ</t>
    </rPh>
    <rPh sb="19" eb="21">
      <t>イリョウ</t>
    </rPh>
    <rPh sb="21" eb="23">
      <t>ジギョウ</t>
    </rPh>
    <rPh sb="23" eb="25">
      <t>カイケイ</t>
    </rPh>
    <phoneticPr fontId="2"/>
  </si>
  <si>
    <t>宇佐・高田・国東広域事務組合</t>
    <rPh sb="0" eb="2">
      <t>ウサ</t>
    </rPh>
    <rPh sb="3" eb="5">
      <t>タカダ</t>
    </rPh>
    <rPh sb="6" eb="8">
      <t>クニサキ</t>
    </rPh>
    <rPh sb="8" eb="14">
      <t>コウイキジムクミアイ</t>
    </rPh>
    <phoneticPr fontId="2"/>
  </si>
  <si>
    <t>-</t>
    <phoneticPr fontId="2"/>
  </si>
  <si>
    <t>国東市農業公社</t>
    <rPh sb="0" eb="2">
      <t>クニサキ</t>
    </rPh>
    <rPh sb="2" eb="3">
      <t>シ</t>
    </rPh>
    <rPh sb="3" eb="5">
      <t>ノウギョウ</t>
    </rPh>
    <rPh sb="5" eb="7">
      <t>コウシャ</t>
    </rPh>
    <phoneticPr fontId="2"/>
  </si>
  <si>
    <t>くにみ農産加工有限会社</t>
    <rPh sb="3" eb="5">
      <t>ノウサン</t>
    </rPh>
    <rPh sb="5" eb="7">
      <t>カコウ</t>
    </rPh>
    <rPh sb="7" eb="9">
      <t>ユウゲン</t>
    </rPh>
    <rPh sb="9" eb="11">
      <t>カイシャ</t>
    </rPh>
    <phoneticPr fontId="2"/>
  </si>
  <si>
    <t>国東市土地開発公社</t>
    <rPh sb="0" eb="2">
      <t>クニサキ</t>
    </rPh>
    <rPh sb="2" eb="3">
      <t>シ</t>
    </rPh>
    <rPh sb="3" eb="5">
      <t>トチ</t>
    </rPh>
    <rPh sb="5" eb="7">
      <t>カイハツ</t>
    </rPh>
    <rPh sb="7" eb="9">
      <t>コウシャ</t>
    </rPh>
    <phoneticPr fontId="2"/>
  </si>
  <si>
    <t xml:space="preserve">※8：職員の状況については、令和3年地方公務員給与実態調査に基づいている。 </t>
  </si>
  <si>
    <t>-</t>
    <phoneticPr fontId="2"/>
  </si>
  <si>
    <t>基金から2百万円繰入</t>
    <rPh sb="0" eb="2">
      <t>キキン</t>
    </rPh>
    <rPh sb="5" eb="7">
      <t>ヒャクマン</t>
    </rPh>
    <rPh sb="7" eb="8">
      <t>エン</t>
    </rPh>
    <rPh sb="8" eb="10">
      <t>クリイレ</t>
    </rPh>
    <phoneticPr fontId="10"/>
  </si>
  <si>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</si>
  <si>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</si>
  <si>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</si>
  <si>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の将来負担比率は、令和3年度に地方債残高以上に基金が増加したこともあり、類似団体と比較して財政状況が比較的良いように見える。ただし、一方で合併前の旧団体が保有していた公共施設等の数、規模とも大きく、老朽化も進行していることから、有形固定資産減価償却率は、類似団体と比較して高い水準にある。今後、広域ごみ処理場の建設、老朽化した公共施設の更新（長寿命化）等が控えており、財源確保対策や効率的な執行が必要とされる。</t>
    <rPh sb="13" eb="15">
      <t>レイワ</t>
    </rPh>
    <rPh sb="16" eb="18">
      <t>ネンド</t>
    </rPh>
    <rPh sb="24" eb="26">
      <t>イジョウ</t>
    </rPh>
    <rPh sb="70" eb="72">
      <t>イッポウ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</si>
  <si>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</si>
  <si>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</si>
  <si>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</si>
  <si>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</si>
  <si>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</si>
  <si>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</si>
  <si>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次年度以降においても、繰上返済を予定していることから実質公債費比率は下がる予定ではあるが、それ以上に広域ごみ処理場の建設、老朽化した公共施設の更新（長寿命化）、ケーブルテレビ施設整備等に伴う大規模な起債の発行が見込まれていることから、上昇していく見込み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</si>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</sst>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03B8-4037-916A-9BA919971D5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98013</c:v>
                </c:pt>
                <c:pt idx="1">
                  <c:v>109462</c:v>
                </c:pt>
                <c:pt idx="2">
                  <c:v>175137</c:v>
                </c:pt>
                <c:pt idx="3">
                  <c:v>168604</c:v>
                </c:pt>
                <c:pt idx="4">
                  <c:v>198526</c:v>
                </c:pt>
              </c:numCache>
            </c:numRef>
          </c:val>
          <c:smooth val="0"/>
          <c:extLst>
            <c:ext xmlns:c16="http://schemas.microsoft.com/office/drawing/2014/chart" uri="{C3380CC4-5D6E-409C-BE32-E72D297353CC}">
              <c16:uniqueId val="{00000001-03B8-4037-916A-9BA919971D5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3.34</c:v>
                </c:pt>
                <c:pt idx="1">
                  <c:v>3.49</c:v>
                </c:pt>
                <c:pt idx="2">
                  <c:v>3.64</c:v>
                </c:pt>
                <c:pt idx="3">
                  <c:v>4.7699999999999996</c:v>
                </c:pt>
                <c:pt idx="4">
                  <c:v>5.66</c:v>
                </c:pt>
              </c:numCache>
            </c:numRef>
          </c:val>
          <c:extLst>
            <c:ext xmlns:c16="http://schemas.microsoft.com/office/drawing/2014/chart" uri="{C3380CC4-5D6E-409C-BE32-E72D297353CC}">
              <c16:uniqueId val="{00000000-96F4-4FBC-826B-DA50547BEF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34.33</c:v>
                </c:pt>
                <c:pt idx="1">
                  <c:v>31.56</c:v>
                </c:pt>
                <c:pt idx="2">
                  <c:v>29.9</c:v>
                </c:pt>
                <c:pt idx="3">
                  <c:v>28.5</c:v>
                </c:pt>
                <c:pt idx="4">
                  <c:v>34.6</c:v>
                </c:pt>
              </c:numCache>
            </c:numRef>
          </c:val>
          <c:extLst>
            <c:ext xmlns:c16="http://schemas.microsoft.com/office/drawing/2014/chart" uri="{C3380CC4-5D6E-409C-BE32-E72D297353CC}">
              <c16:uniqueId val="{00000001-96F4-4FBC-826B-DA50547BEF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-10.63</c:v>
                </c:pt>
                <c:pt idx="1">
                  <c:v>2.13</c:v>
                </c:pt>
                <c:pt idx="2">
                  <c:v>-1.91</c:v>
                </c:pt>
                <c:pt idx="3">
                  <c:v>7.47</c:v>
                </c:pt>
                <c:pt idx="4">
                  <c:v>7.7</c:v>
                </c:pt>
              </c:numCache>
            </c:numRef>
          </c:val>
          <c:smooth val="0"/>
          <c:extLst>
            <c:ext xmlns:c16="http://schemas.microsoft.com/office/drawing/2014/chart" uri="{C3380CC4-5D6E-409C-BE32-E72D297353CC}">
              <c16:uniqueId val="{00000002-96F4-4FBC-826B-DA50547BEF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0.14000000000000001</c:v>
                </c:pt>
                <c:pt idx="2">
                  <c:v>#N/A</c:v>
                </c:pt>
                <c:pt idx="3">
                  <c:v>0.14000000000000001</c:v>
                </c:pt>
                <c:pt idx="4">
                  <c:v>#N/A</c:v>
                </c:pt>
                <c:pt idx="5">
                  <c:v>0.44</c:v>
                </c:pt>
                <c:pt idx="6">
                  <c:v>#N/A</c:v>
                </c:pt>
                <c:pt idx="7">
                  <c:v>0.01</c:v>
                </c:pt>
                <c:pt idx="8">
                  <c:v>#N/A</c:v>
                </c:pt>
                <c:pt idx="9">
                  <c:v>0.01</c:v>
                </c:pt>
              </c:numCache>
            </c:numRef>
          </c:val>
          <c:extLst>
            <c:ext xmlns:c16="http://schemas.microsoft.com/office/drawing/2014/chart" uri="{C3380CC4-5D6E-409C-BE32-E72D297353CC}">
              <c16:uniqueId val="{00000000-09A7-420C-AFBA-05C5BDF78DE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A7-420C-AFBA-05C5BDF78DEA}"/>
            </c:ext>
          </c:extLst>
        </c:ser>
        <c:ser>
          <c:idx val="2"/>
          <c:order val="2"/>
          <c:tx>
            <c:strRef>
              <c:f>データシート!$A$29</c:f>
              <c:strCache>
                <c:ptCount val="1"/>
                <c:pt idx="0">
                  <c:v>国東市立国東自動車学校特別会計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2-09A7-420C-AFBA-05C5BDF78DEA}"/>
            </c:ext>
          </c:extLst>
        </c:ser>
        <c:ser>
          <c:idx val="3"/>
          <c:order val="3"/>
          <c:tx>
            <c:strRef>
              <c:f>データシート!$A$30</c:f>
              <c:strCache>
                <c:ptCount val="1"/>
                <c:pt idx="0">
                  <c:v>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0.56000000000000005</c:v>
                </c:pt>
                <c:pt idx="2">
                  <c:v>#N/A</c:v>
                </c:pt>
                <c:pt idx="3">
                  <c:v>0.64</c:v>
                </c:pt>
                <c:pt idx="4">
                  <c:v>#N/A</c:v>
                </c:pt>
                <c:pt idx="5">
                  <c:v>0.3</c:v>
                </c:pt>
                <c:pt idx="6">
                  <c:v>#N/A</c:v>
                </c:pt>
                <c:pt idx="7">
                  <c:v>0.41</c:v>
                </c:pt>
                <c:pt idx="8">
                  <c:v>#N/A</c:v>
                </c:pt>
                <c:pt idx="9">
                  <c:v>0.38</c:v>
                </c:pt>
              </c:numCache>
            </c:numRef>
          </c:val>
          <c:extLst>
            <c:ext xmlns:c16="http://schemas.microsoft.com/office/drawing/2014/chart" uri="{C3380CC4-5D6E-409C-BE32-E72D297353CC}">
              <c16:uniqueId val="{00000003-09A7-420C-AFBA-05C5BDF78DE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0.54</c:v>
                </c:pt>
                <c:pt idx="8">
                  <c:v>#N/A</c:v>
                </c:pt>
                <c:pt idx="9">
                  <c:v>0.57999999999999996</c:v>
                </c:pt>
              </c:numCache>
            </c:numRef>
          </c:val>
          <c:extLst>
            <c:ext xmlns:c16="http://schemas.microsoft.com/office/drawing/2014/chart" uri="{C3380CC4-5D6E-409C-BE32-E72D297353CC}">
              <c16:uniqueId val="{00000004-09A7-420C-AFBA-05C5BDF78DEA}"/>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0.47</c:v>
                </c:pt>
                <c:pt idx="2">
                  <c:v>#N/A</c:v>
                </c:pt>
                <c:pt idx="3">
                  <c:v>0.56999999999999995</c:v>
                </c:pt>
                <c:pt idx="4">
                  <c:v>#N/A</c:v>
                </c:pt>
                <c:pt idx="5">
                  <c:v>0.66</c:v>
                </c:pt>
                <c:pt idx="6">
                  <c:v>#N/A</c:v>
                </c:pt>
                <c:pt idx="7">
                  <c:v>0.82</c:v>
                </c:pt>
                <c:pt idx="8">
                  <c:v>#N/A</c:v>
                </c:pt>
                <c:pt idx="9">
                  <c:v>1</c:v>
                </c:pt>
              </c:numCache>
            </c:numRef>
          </c:val>
          <c:extLst>
            <c:ext xmlns:c16="http://schemas.microsoft.com/office/drawing/2014/chart" uri="{C3380CC4-5D6E-409C-BE32-E72D297353CC}">
              <c16:uniqueId val="{00000005-09A7-420C-AFBA-05C5BDF78DE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0.62</c:v>
                </c:pt>
                <c:pt idx="2">
                  <c:v>#N/A</c:v>
                </c:pt>
                <c:pt idx="3">
                  <c:v>0.37</c:v>
                </c:pt>
                <c:pt idx="4">
                  <c:v>#N/A</c:v>
                </c:pt>
                <c:pt idx="5">
                  <c:v>0.33</c:v>
                </c:pt>
                <c:pt idx="6">
                  <c:v>#N/A</c:v>
                </c:pt>
                <c:pt idx="7">
                  <c:v>0.79</c:v>
                </c:pt>
                <c:pt idx="8">
                  <c:v>#N/A</c:v>
                </c:pt>
                <c:pt idx="9">
                  <c:v>1.03</c:v>
                </c:pt>
              </c:numCache>
            </c:numRef>
          </c:val>
          <c:extLst>
            <c:ext xmlns:c16="http://schemas.microsoft.com/office/drawing/2014/chart" uri="{C3380CC4-5D6E-409C-BE32-E72D297353CC}">
              <c16:uniqueId val="{00000006-09A7-420C-AFBA-05C5BDF78DE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0.98</c:v>
                </c:pt>
                <c:pt idx="2">
                  <c:v>#N/A</c:v>
                </c:pt>
                <c:pt idx="3">
                  <c:v>0.7</c:v>
                </c:pt>
                <c:pt idx="4">
                  <c:v>#N/A</c:v>
                </c:pt>
                <c:pt idx="5">
                  <c:v>0.84</c:v>
                </c:pt>
                <c:pt idx="6">
                  <c:v>#N/A</c:v>
                </c:pt>
                <c:pt idx="7">
                  <c:v>1.06</c:v>
                </c:pt>
                <c:pt idx="8">
                  <c:v>#N/A</c:v>
                </c:pt>
                <c:pt idx="9">
                  <c:v>1.04</c:v>
                </c:pt>
              </c:numCache>
            </c:numRef>
          </c:val>
          <c:extLst>
            <c:ext xmlns:c16="http://schemas.microsoft.com/office/drawing/2014/chart" uri="{C3380CC4-5D6E-409C-BE32-E72D297353CC}">
              <c16:uniqueId val="{00000007-09A7-420C-AFBA-05C5BDF78DE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3.33</c:v>
                </c:pt>
                <c:pt idx="2">
                  <c:v>#N/A</c:v>
                </c:pt>
                <c:pt idx="3">
                  <c:v>3.48</c:v>
                </c:pt>
                <c:pt idx="4">
                  <c:v>#N/A</c:v>
                </c:pt>
                <c:pt idx="5">
                  <c:v>3.63</c:v>
                </c:pt>
                <c:pt idx="6">
                  <c:v>#N/A</c:v>
                </c:pt>
                <c:pt idx="7">
                  <c:v>4.76</c:v>
                </c:pt>
                <c:pt idx="8">
                  <c:v>#N/A</c:v>
                </c:pt>
                <c:pt idx="9">
                  <c:v>5.61</c:v>
                </c:pt>
              </c:numCache>
            </c:numRef>
          </c:val>
          <c:extLst>
            <c:ext xmlns:c16="http://schemas.microsoft.com/office/drawing/2014/chart" uri="{C3380CC4-5D6E-409C-BE32-E72D297353CC}">
              <c16:uniqueId val="{00000008-09A7-420C-AFBA-05C5BDF78DEA}"/>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5.72</c:v>
                </c:pt>
                <c:pt idx="2">
                  <c:v>#N/A</c:v>
                </c:pt>
                <c:pt idx="3">
                  <c:v>6.45</c:v>
                </c:pt>
                <c:pt idx="4">
                  <c:v>#N/A</c:v>
                </c:pt>
                <c:pt idx="5">
                  <c:v>5.48</c:v>
                </c:pt>
                <c:pt idx="6">
                  <c:v>#N/A</c:v>
                </c:pt>
                <c:pt idx="7">
                  <c:v>7.85</c:v>
                </c:pt>
                <c:pt idx="8">
                  <c:v>#N/A</c:v>
                </c:pt>
                <c:pt idx="9">
                  <c:v>11.52</c:v>
                </c:pt>
              </c:numCache>
            </c:numRef>
          </c:val>
          <c:extLst>
            <c:ext xmlns:c16="http://schemas.microsoft.com/office/drawing/2014/chart" uri="{C3380CC4-5D6E-409C-BE32-E72D297353CC}">
              <c16:uniqueId val="{00000009-09A7-420C-AFBA-05C5BDF78DE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2580</c:v>
                </c:pt>
                <c:pt idx="5">
                  <c:v>2454</c:v>
                </c:pt>
                <c:pt idx="8">
                  <c:v>2433</c:v>
                </c:pt>
                <c:pt idx="11">
                  <c:v>2566</c:v>
                </c:pt>
                <c:pt idx="14">
                  <c:v>2482</c:v>
                </c:pt>
              </c:numCache>
            </c:numRef>
          </c:val>
          <c:extLst>
            <c:ext xmlns:c16="http://schemas.microsoft.com/office/drawing/2014/chart" uri="{C3380CC4-5D6E-409C-BE32-E72D297353CC}">
              <c16:uniqueId val="{00000000-301F-4A99-AD76-B05226F41F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01F-4A99-AD76-B05226F41F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01F-4A99-AD76-B05226F41F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1F-4A99-AD76-B05226F41F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688</c:v>
                </c:pt>
                <c:pt idx="3">
                  <c:v>669</c:v>
                </c:pt>
                <c:pt idx="6">
                  <c:v>672</c:v>
                </c:pt>
                <c:pt idx="9">
                  <c:v>486</c:v>
                </c:pt>
                <c:pt idx="12">
                  <c:v>437</c:v>
                </c:pt>
              </c:numCache>
            </c:numRef>
          </c:val>
          <c:extLst>
            <c:ext xmlns:c16="http://schemas.microsoft.com/office/drawing/2014/chart" uri="{C3380CC4-5D6E-409C-BE32-E72D297353CC}">
              <c16:uniqueId val="{00000004-301F-4A99-AD76-B05226F41F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1F-4A99-AD76-B05226F41F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01F-4A99-AD76-B05226F41F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2784</c:v>
                </c:pt>
                <c:pt idx="3">
                  <c:v>2446</c:v>
                </c:pt>
                <c:pt idx="6">
                  <c:v>2358</c:v>
                </c:pt>
                <c:pt idx="9">
                  <c:v>2365</c:v>
                </c:pt>
                <c:pt idx="12">
                  <c:v>2464</c:v>
                </c:pt>
              </c:numCache>
            </c:numRef>
          </c:val>
          <c:extLst>
            <c:ext xmlns:c16="http://schemas.microsoft.com/office/drawing/2014/chart" uri="{C3380CC4-5D6E-409C-BE32-E72D297353CC}">
              <c16:uniqueId val="{00000007-301F-4A99-AD76-B05226F41F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892</c:v>
                </c:pt>
                <c:pt idx="2">
                  <c:v>#N/A</c:v>
                </c:pt>
                <c:pt idx="3">
                  <c:v>#N/A</c:v>
                </c:pt>
                <c:pt idx="4">
                  <c:v>661</c:v>
                </c:pt>
                <c:pt idx="5">
                  <c:v>#N/A</c:v>
                </c:pt>
                <c:pt idx="6">
                  <c:v>#N/A</c:v>
                </c:pt>
                <c:pt idx="7">
                  <c:v>597</c:v>
                </c:pt>
                <c:pt idx="8">
                  <c:v>#N/A</c:v>
                </c:pt>
                <c:pt idx="9">
                  <c:v>#N/A</c:v>
                </c:pt>
                <c:pt idx="10">
                  <c:v>285</c:v>
                </c:pt>
                <c:pt idx="11">
                  <c:v>#N/A</c:v>
                </c:pt>
                <c:pt idx="12">
                  <c:v>#N/A</c:v>
                </c:pt>
                <c:pt idx="13">
                  <c:v>419</c:v>
                </c:pt>
                <c:pt idx="14">
                  <c:v>#N/A</c:v>
                </c:pt>
              </c:numCache>
            </c:numRef>
          </c:val>
          <c:smooth val="0"/>
          <c:extLst>
            <c:ext xmlns:c16="http://schemas.microsoft.com/office/drawing/2014/chart" uri="{C3380CC4-5D6E-409C-BE32-E72D297353CC}">
              <c16:uniqueId val="{00000008-301F-4A99-AD76-B05226F41F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22367</c:v>
                </c:pt>
                <c:pt idx="5">
                  <c:v>21544</c:v>
                </c:pt>
                <c:pt idx="8">
                  <c:v>21032</c:v>
                </c:pt>
                <c:pt idx="11">
                  <c:v>21586</c:v>
                </c:pt>
                <c:pt idx="14">
                  <c:v>21700</c:v>
                </c:pt>
              </c:numCache>
            </c:numRef>
          </c:val>
          <c:extLst>
            <c:ext xmlns:c16="http://schemas.microsoft.com/office/drawing/2014/chart" uri="{C3380CC4-5D6E-409C-BE32-E72D297353CC}">
              <c16:uniqueId val="{00000000-4A8A-4DC9-8274-13C70F2418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243</c:v>
                </c:pt>
                <c:pt idx="5">
                  <c:v>162</c:v>
                </c:pt>
                <c:pt idx="8">
                  <c:v>94</c:v>
                </c:pt>
                <c:pt idx="11">
                  <c:v>60</c:v>
                </c:pt>
                <c:pt idx="14">
                  <c:v>29</c:v>
                </c:pt>
              </c:numCache>
            </c:numRef>
          </c:val>
          <c:extLst>
            <c:ext xmlns:c16="http://schemas.microsoft.com/office/drawing/2014/chart" uri="{C3380CC4-5D6E-409C-BE32-E72D297353CC}">
              <c16:uniqueId val="{00000001-4A8A-4DC9-8274-13C70F2418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12962</c:v>
                </c:pt>
                <c:pt idx="5">
                  <c:v>12273</c:v>
                </c:pt>
                <c:pt idx="8">
                  <c:v>12780</c:v>
                </c:pt>
                <c:pt idx="11">
                  <c:v>12256</c:v>
                </c:pt>
                <c:pt idx="14">
                  <c:v>13864</c:v>
                </c:pt>
              </c:numCache>
            </c:numRef>
          </c:val>
          <c:extLst>
            <c:ext xmlns:c16="http://schemas.microsoft.com/office/drawing/2014/chart" uri="{C3380CC4-5D6E-409C-BE32-E72D297353CC}">
              <c16:uniqueId val="{00000002-4A8A-4DC9-8274-13C70F2418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A8A-4DC9-8274-13C70F2418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A8A-4DC9-8274-13C70F2418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5-4A8A-4DC9-8274-13C70F2418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3561</c:v>
                </c:pt>
                <c:pt idx="3">
                  <c:v>3344</c:v>
                </c:pt>
                <c:pt idx="6">
                  <c:v>3196</c:v>
                </c:pt>
                <c:pt idx="9">
                  <c:v>3177</c:v>
                </c:pt>
                <c:pt idx="12">
                  <c:v>3110</c:v>
                </c:pt>
              </c:numCache>
            </c:numRef>
          </c:val>
          <c:extLst>
            <c:ext xmlns:c16="http://schemas.microsoft.com/office/drawing/2014/chart" uri="{C3380CC4-5D6E-409C-BE32-E72D297353CC}">
              <c16:uniqueId val="{00000006-4A8A-4DC9-8274-13C70F2418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A8A-4DC9-8274-13C70F2418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6831</c:v>
                </c:pt>
                <c:pt idx="3">
                  <c:v>6169</c:v>
                </c:pt>
                <c:pt idx="6">
                  <c:v>5945</c:v>
                </c:pt>
                <c:pt idx="9">
                  <c:v>6839</c:v>
                </c:pt>
                <c:pt idx="12">
                  <c:v>4132</c:v>
                </c:pt>
              </c:numCache>
            </c:numRef>
          </c:val>
          <c:extLst>
            <c:ext xmlns:c16="http://schemas.microsoft.com/office/drawing/2014/chart" uri="{C3380CC4-5D6E-409C-BE32-E72D297353CC}">
              <c16:uniqueId val="{00000008-4A8A-4DC9-8274-13C70F2418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A8A-4DC9-8274-13C70F2418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20463</c:v>
                </c:pt>
                <c:pt idx="3">
                  <c:v>19244</c:v>
                </c:pt>
                <c:pt idx="6">
                  <c:v>20219</c:v>
                </c:pt>
                <c:pt idx="9">
                  <c:v>19441</c:v>
                </c:pt>
                <c:pt idx="12">
                  <c:v>20355</c:v>
                </c:pt>
              </c:numCache>
            </c:numRef>
          </c:val>
          <c:extLst>
            <c:ext xmlns:c16="http://schemas.microsoft.com/office/drawing/2014/chart" uri="{C3380CC4-5D6E-409C-BE32-E72D297353CC}">
              <c16:uniqueId val="{0000000A-4A8A-4DC9-8274-13C70F2418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A8A-4DC9-8274-13C70F2418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3525</c:v>
                </c:pt>
                <c:pt idx="1">
                  <c:v>3417</c:v>
                </c:pt>
                <c:pt idx="2">
                  <c:v>4239</c:v>
                </c:pt>
              </c:numCache>
            </c:numRef>
          </c:val>
          <c:extLst>
            <c:ext xmlns:c16="http://schemas.microsoft.com/office/drawing/2014/chart" uri="{C3380CC4-5D6E-409C-BE32-E72D297353CC}">
              <c16:uniqueId val="{00000000-1BA2-4FEF-8B99-C9F4E51069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2322</c:v>
                </c:pt>
                <c:pt idx="1">
                  <c:v>1470</c:v>
                </c:pt>
                <c:pt idx="2">
                  <c:v>1903</c:v>
                </c:pt>
              </c:numCache>
            </c:numRef>
          </c:val>
          <c:extLst>
            <c:ext xmlns:c16="http://schemas.microsoft.com/office/drawing/2014/chart" uri="{C3380CC4-5D6E-409C-BE32-E72D297353CC}">
              <c16:uniqueId val="{00000001-1BA2-4FEF-8B99-C9F4E51069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8961</c:v>
                </c:pt>
                <c:pt idx="1">
                  <c:v>9350</c:v>
                </c:pt>
                <c:pt idx="2">
                  <c:v>9699</c:v>
                </c:pt>
              </c:numCache>
            </c:numRef>
          </c:val>
          <c:extLst>
            <c:ext xmlns:c16="http://schemas.microsoft.com/office/drawing/2014/chart" uri="{C3380CC4-5D6E-409C-BE32-E72D297353CC}">
              <c16:uniqueId val="{00000002-1BA2-4FEF-8B99-C9F4E51069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{BD6A96CE-C151-4E99-84FD-8BA63FFE840F}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6B9-4451-9A5B-0F19FE9CAF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{6616CF24-5742-4D05-A99E-896851C33DF6}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6B9-4451-9A5B-0F19FE9CAF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{89BDB6D7-4F86-4020-A444-5E9F43DACC94}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6B9-4451-9A5B-0F19FE9CAF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{26A51C2F-F8F0-4024-A274-E1FEF326E4B6}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6B9-4451-9A5B-0F19FE9CAF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{D548D303-2128-4D99-8089-4CE06DD3D126}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6B9-4451-9A5B-0F19FE9CAFA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{14FED4B2-848A-414C-BA16-DBC1CBFFE391}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6B9-4451-9A5B-0F19FE9CAFA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{3E712852-C23E-478F-971E-EF61A8312FF6}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6B9-4451-9A5B-0F19FE9CAFA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{BAEC3644-C9FD-473C-AFC3-5CE04C6B60DD}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6B9-4451-9A5B-0F19FE9CAFA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{6A909800-F17C-46D9-BB99-8DD36BB46A87}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6B9-4451-9A5B-0F19FE9CAF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66.8</c:v>
                </c:pt>
                <c:pt idx="16">
                  <c:v>67.7</c:v>
                </c:pt>
                <c:pt idx="24">
                  <c:v>68.5</c:v>
                </c:pt>
                <c:pt idx="32">
                  <c:v>69.3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6B9-4451-9A5B-0F19FE9CAF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{64E1BF61-4578-48F5-88B1-0E86A578AFEE}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6B9-4451-9A5B-0F19FE9CAF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{DC7345C8-160D-45BB-9AFE-289CDCF6DCD0}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6B9-4451-9A5B-0F19FE9CAF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{A56C1379-0F49-4E95-8772-DAE3D003B411}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6B9-4451-9A5B-0F19FE9CAF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{C9BFCFFC-092D-4BA7-A69E-E59F307F367C}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6B9-4451-9A5B-0F19FE9CAF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{FF8E8560-0E46-4027-9D17-3AAF65280A50}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6B9-4451-9A5B-0F19FE9CAFA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{20D1F072-6E87-4450-B1A7-7479FD2220BC}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6B9-4451-9A5B-0F19FE9CAFA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{B0902543-F23B-4FD5-9342-2524EBEDA14F}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6B9-4451-9A5B-0F19FE9CAFA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{BCCB4169-ABD1-4872-BD25-DE0762B4C3F7}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6B9-4451-9A5B-0F19FE9CAFA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{93398CCC-7D78-4E33-8A35-9C47D397FCD7}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6B9-4451-9A5B-0F19FE9CAF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A6B9-4451-9A5B-0F19FE9CAFAE}"/>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{D3B32E0D-9DB4-4CE7-B9A6-6ABC73D3D42E}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AE5-419C-AB24-119255C270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{81B22C0A-F7F2-4E47-897A-1246569F6EC8}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E5-419C-AB24-119255C270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{3EDBDDC0-2AA4-44CE-A5A1-5BB170E63C80}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E5-419C-AB24-119255C270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{F95E962E-BDA4-4671-A7B2-9191B58FE75E}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E5-419C-AB24-119255C270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{23108592-B1D7-48E7-998A-475CFED16D3C}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E5-419C-AB24-119255C270E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{2CD29DD4-2519-4CAC-B42B-0646BEB6AB77}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AE5-419C-AB24-119255C270E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{1F125B38-ACBC-422C-B503-41CD9898025B}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AE5-419C-AB24-119255C270E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{9E6D1AB9-C16E-449B-9253-A4C3E2355C15}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AE5-419C-AB24-119255C270E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{85EA88B9-E6FC-4906-BB82-4144BC30E5DC}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AE5-419C-AB24-119255C270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8.5</c:v>
                </c:pt>
                <c:pt idx="16">
                  <c:v>7.4</c:v>
                </c:pt>
                <c:pt idx="24">
                  <c:v>5.4</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AE5-419C-AB24-119255C270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{E6BECB7B-1CD4-4302-A0C1-2F4047271434}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AE5-419C-AB24-119255C270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{13693BD5-E569-46AA-9D36-0BABA7AAF66D}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E5-419C-AB24-119255C270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{EDABEC11-A78D-46FF-BBC2-5B70426E1849}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E5-419C-AB24-119255C270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{F9EEB995-4384-4236-8E50-BC4FB3400912}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E5-419C-AB24-119255C270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{78A09E48-83A9-40FA-8E12-FEFED3D21A2F}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E5-419C-AB24-119255C270E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{64D4549D-0845-4EDD-B6D1-7B1E3DE8C67E}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AE5-419C-AB24-119255C270E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{8F5E2B45-C00A-464F-85FC-223CFD91143A}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AE5-419C-AB24-119255C270E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{AD5925C5-9157-456C-B792-908F5CD99F35}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AE5-419C-AB24-119255C270E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{E62DFBAB-D487-4B79-AAF3-D3E0405CDA4E}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AE5-419C-AB24-119255C270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9AE5-419C-AB24-119255C270E0}"/>
            </c:ext>
          </c:extLst>
        </c:ser>
        <c:dLbls>
          <c:showLegendKey val="0"/>
          <c:showVal val="1"/>
          <c:showCatName val="0"/>
          <c:showSerName val="0"/>
          <c:showPercent val="0"/>
          <c:showBubbleSize val="0"/>
        </c:dLbls>
        <c:axId val="84219776"/>
        <c:axId val="84234240"/>
      </c:scatterChart>
      <c:valAx>
        <c:axId val="84219776"/>
        <c:scaling>
          <c:orientation val="maxMin"/>
          <c:max val="8.6"/>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基準財政需要額はプラス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340,259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千円となったが、基準財政収入額</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がマイナス</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273,238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となったため、わずかに減少した</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また、類似団体平均値と比較し</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たところ昨年度と同様に</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ポイント低</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くなっている。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今後、歳出の抑制や産業の創出、税収の確保につながる施策の推進に努める。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33490"/>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71120</xdr:rowOff>
    </xdr:from>
    <xdr:to>
      <xdr:col>23</xdr:col>
      <xdr:colOff>133350</xdr:colOff>
      <xdr:row>43</xdr:row>
      <xdr:rowOff>95250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434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138447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71120</xdr:rowOff>
    </xdr:from>
    <xdr:to>
      <xdr:col>19</xdr:col>
      <xdr:colOff>133350</xdr:colOff>
      <xdr:row>43</xdr:row>
      <xdr:rowOff>71120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44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20320</xdr:rowOff>
    </xdr:from>
    <xdr:to>
      <xdr:col>19</xdr:col>
      <xdr:colOff>184150</xdr:colOff>
      <xdr:row>43</xdr:row>
      <xdr:rowOff>121920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歳出においては、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公債費、物件費に対する充当一般財源</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が増加したものの、</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前年と比較して人件費、補助費に対する充当額が減少した。最終的な</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歳出</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経常一般財源は、</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マイナス</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42,086</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一方、歳入についていずれの地方税、交付金においても前値度から増加しており、経常一般財源等は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870,550</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千円増加した。特に普通交付税と臨財債が大きく増加したことが大きい（それぞれプラス</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506,314</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千円、プラス</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119,704</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千円）。上記の要因から</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ただし、いずれの収入も来年度以降で同水準収入できない可能性も高いため、引き続き</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今後も行財政改革プラン等に基づき、事務事業の見直しを更に進めるとともに、効果及び優先度の低い事務事業について計画的に廃止・縮小を進め、また、公共施設管理の指定管理化等、経常経費の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58420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87806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76623</xdr:rowOff>
    </xdr:from>
    <xdr:to>
      <xdr:col>23</xdr:col>
      <xdr:colOff>133350</xdr:colOff>
      <xdr:row>65</xdr:row>
      <xdr:rowOff>117263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6523"/>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60977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117263</xdr:rowOff>
    </xdr:from>
    <xdr:to>
      <xdr:col>19</xdr:col>
      <xdr:colOff>133350</xdr:colOff>
      <xdr:row>66</xdr:row>
      <xdr:rowOff>90594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615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2117</xdr:rowOff>
    </xdr:from>
    <xdr:to>
      <xdr:col>15</xdr:col>
      <xdr:colOff>82550</xdr:colOff>
      <xdr:row>66</xdr:row>
      <xdr:rowOff>90594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31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77046</xdr:rowOff>
    </xdr:from>
    <xdr:to>
      <xdr:col>11</xdr:col>
      <xdr:colOff>31750</xdr:colOff>
      <xdr:row>66</xdr:row>
      <xdr:rowOff>2117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2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169350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2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66463</xdr:rowOff>
    </xdr:from>
    <xdr:to>
      <xdr:col>19</xdr:col>
      <xdr:colOff>184150</xdr:colOff>
      <xdr:row>65</xdr:row>
      <xdr:rowOff>168063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152840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118,258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千円減少となったが、</a:t>
          </a:r>
          <a:r>
            <a:rPr kumimoji="1" lang="ja-JP" altLang="ja-JP" sz="1100">
              <a:solidFill>
                <a:schemeClr val="dk1"/>
              </a:solidFill>
              <a:effectLst/>
              <a:latin typeface="+mn-lt"/>
              <a:ea typeface="+mn-ea"/>
              <a:cs typeface="+mn-cs"/>
            </a:rPr>
            <a:t>分母側の人口がマイナス</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人となった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人口１人当たりの決算額は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1,301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類似団体と比較すると人件費が多く、</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合併に伴い類似団体平均より職員数が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多い傾向があるが、それに加えて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、保有する公共施設を直営で行っていること等も影響している。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今後も、行財政改革プラン等に基づき職員定員管理の適正化やアウトソーシング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の推進等を行い、人件費、物件費等の抑制を図る。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152064</xdr:rowOff>
    </xdr:from>
    <xdr:to>
      <xdr:col>23</xdr:col>
      <xdr:colOff>133350</xdr:colOff>
      <xdr:row>89</xdr:row>
      <xdr:rowOff>153645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9514"/>
          <a:ext cx="0" cy="13731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125722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153645</xdr:rowOff>
    </xdr:from>
    <xdr:to>
      <xdr:col>24</xdr:col>
      <xdr:colOff>12700</xdr:colOff>
      <xdr:row>89</xdr:row>
      <xdr:rowOff>153645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2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66991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8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152064</xdr:rowOff>
    </xdr:from>
    <xdr:to>
      <xdr:col>24</xdr:col>
      <xdr:colOff>12700</xdr:colOff>
      <xdr:row>81</xdr:row>
      <xdr:rowOff>152064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146227</xdr:rowOff>
    </xdr:from>
    <xdr:to>
      <xdr:col>23</xdr:col>
      <xdr:colOff>133350</xdr:colOff>
      <xdr:row>87</xdr:row>
      <xdr:rowOff>156691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062377"/>
          <a:ext cx="8382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117667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4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101140</xdr:rowOff>
    </xdr:from>
    <xdr:to>
      <xdr:col>23</xdr:col>
      <xdr:colOff>184150</xdr:colOff>
      <xdr:row>85</xdr:row>
      <xdr:rowOff>31290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79569</xdr:rowOff>
    </xdr:from>
    <xdr:to>
      <xdr:col>19</xdr:col>
      <xdr:colOff>133350</xdr:colOff>
      <xdr:row>87</xdr:row>
      <xdr:rowOff>146227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24269"/>
          <a:ext cx="889000" cy="2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161923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0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60643</xdr:rowOff>
    </xdr:from>
    <xdr:to>
      <xdr:col>15</xdr:col>
      <xdr:colOff>82550</xdr:colOff>
      <xdr:row>86</xdr:row>
      <xdr:rowOff>79569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805343"/>
          <a:ext cx="889000" cy="1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59667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60643</xdr:rowOff>
    </xdr:from>
    <xdr:to>
      <xdr:col>11</xdr:col>
      <xdr:colOff>31750</xdr:colOff>
      <xdr:row>86</xdr:row>
      <xdr:rowOff>77558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805343"/>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165395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52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98603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105891</xdr:rowOff>
    </xdr:from>
    <xdr:to>
      <xdr:col>23</xdr:col>
      <xdr:colOff>184150</xdr:colOff>
      <xdr:row>88</xdr:row>
      <xdr:rowOff>36041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02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77968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99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95427</xdr:rowOff>
    </xdr:from>
    <xdr:to>
      <xdr:col>19</xdr:col>
      <xdr:colOff>184150</xdr:colOff>
      <xdr:row>88</xdr:row>
      <xdr:rowOff>25577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10354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09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28769</xdr:rowOff>
    </xdr:from>
    <xdr:to>
      <xdr:col>15</xdr:col>
      <xdr:colOff>133350</xdr:colOff>
      <xdr:row>86</xdr:row>
      <xdr:rowOff>130369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115146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5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9843</xdr:rowOff>
    </xdr:from>
    <xdr:to>
      <xdr:col>11</xdr:col>
      <xdr:colOff>82550</xdr:colOff>
      <xdr:row>86</xdr:row>
      <xdr:rowOff>111443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75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96220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84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26758</xdr:rowOff>
    </xdr:from>
    <xdr:to>
      <xdr:col>7</xdr:col>
      <xdr:colOff>31750</xdr:colOff>
      <xdr:row>86</xdr:row>
      <xdr:rowOff>128358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77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113135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857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ラスパイレス指数は、前年と同値である。また、類似団体平均との比較では、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ポイント高と乖離が大きく、今後も、行財政改革プラン等に基づき、給与制度の見直しにより、給与水準の適正化に努める。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27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155121</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427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137886</xdr:rowOff>
    </xdr:from>
    <xdr:to>
      <xdr:col>72</xdr:col>
      <xdr:colOff>203200</xdr:colOff>
      <xdr:row>88</xdr:row>
      <xdr:rowOff>155121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88</xdr:row>
      <xdr:rowOff>137886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87086</xdr:rowOff>
    </xdr:from>
    <xdr:to>
      <xdr:col>68</xdr:col>
      <xdr:colOff>203200</xdr:colOff>
      <xdr:row>89</xdr:row>
      <xdr:rowOff>17236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2013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分母側の人口がマイナス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人となったが、分子側の職員数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の変動はなく、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人当たりの職員数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今後も行財政改革プラン等に基づき、早期退職制度、住民サービスを低下させないことを前提に、ＩＣＴの活用や電子化（ＡＩ、ＲＰＡ等）、アウトソーシングの推進等により、職員数の削減を図りながら定員適正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10704</xdr:rowOff>
    </xdr:from>
    <xdr:to>
      <xdr:col>81</xdr:col>
      <xdr:colOff>44450</xdr:colOff>
      <xdr:row>67</xdr:row>
      <xdr:rowOff>61051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6254"/>
          <a:ext cx="0" cy="1421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33128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2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61051</xdr:rowOff>
    </xdr:from>
    <xdr:to>
      <xdr:col>81</xdr:col>
      <xdr:colOff>133350</xdr:colOff>
      <xdr:row>67</xdr:row>
      <xdr:rowOff>61051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97081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10704</xdr:rowOff>
    </xdr:from>
    <xdr:to>
      <xdr:col>81</xdr:col>
      <xdr:colOff>133350</xdr:colOff>
      <xdr:row>59</xdr:row>
      <xdr:rowOff>10704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726</xdr:rowOff>
    </xdr:from>
    <xdr:to>
      <xdr:col>81</xdr:col>
      <xdr:colOff>44450</xdr:colOff>
      <xdr:row>67</xdr:row>
      <xdr:rowOff>61051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48787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126473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109946</xdr:rowOff>
    </xdr:from>
    <xdr:to>
      <xdr:col>81</xdr:col>
      <xdr:colOff>95250</xdr:colOff>
      <xdr:row>62</xdr:row>
      <xdr:rowOff>40096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726</xdr:rowOff>
    </xdr:from>
    <xdr:to>
      <xdr:col>77</xdr:col>
      <xdr:colOff>44450</xdr:colOff>
      <xdr:row>67</xdr:row>
      <xdr:rowOff>2449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48787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92710</xdr:rowOff>
    </xdr:from>
    <xdr:to>
      <xdr:col>77</xdr:col>
      <xdr:colOff>95250</xdr:colOff>
      <xdr:row>62</xdr:row>
      <xdr:rowOff>22860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2449</xdr:rowOff>
    </xdr:from>
    <xdr:to>
      <xdr:col>72</xdr:col>
      <xdr:colOff>203200</xdr:colOff>
      <xdr:row>67</xdr:row>
      <xdr:rowOff>5897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48959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85816</xdr:rowOff>
    </xdr:from>
    <xdr:to>
      <xdr:col>73</xdr:col>
      <xdr:colOff>44450</xdr:colOff>
      <xdr:row>62</xdr:row>
      <xdr:rowOff>15966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26143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156663</xdr:rowOff>
    </xdr:from>
    <xdr:to>
      <xdr:col>68</xdr:col>
      <xdr:colOff>152400</xdr:colOff>
      <xdr:row>67</xdr:row>
      <xdr:rowOff>5897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47236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34109</xdr:rowOff>
    </xdr:from>
    <xdr:to>
      <xdr:col>68</xdr:col>
      <xdr:colOff>203200</xdr:colOff>
      <xdr:row>61</xdr:row>
      <xdr:rowOff>135709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145886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18597</xdr:rowOff>
    </xdr:from>
    <xdr:to>
      <xdr:col>64</xdr:col>
      <xdr:colOff>152400</xdr:colOff>
      <xdr:row>61</xdr:row>
      <xdr:rowOff>120197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130374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10251</xdr:rowOff>
    </xdr:from>
    <xdr:to>
      <xdr:col>81</xdr:col>
      <xdr:colOff>95250</xdr:colOff>
      <xdr:row>67</xdr:row>
      <xdr:rowOff>111851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49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77578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39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121376</xdr:rowOff>
    </xdr:from>
    <xdr:to>
      <xdr:col>77</xdr:col>
      <xdr:colOff>95250</xdr:colOff>
      <xdr:row>67</xdr:row>
      <xdr:rowOff>51526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36303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523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123099</xdr:rowOff>
    </xdr:from>
    <xdr:to>
      <xdr:col>73</xdr:col>
      <xdr:colOff>44450</xdr:colOff>
      <xdr:row>67</xdr:row>
      <xdr:rowOff>53249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38026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52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126547</xdr:rowOff>
    </xdr:from>
    <xdr:to>
      <xdr:col>68</xdr:col>
      <xdr:colOff>203200</xdr:colOff>
      <xdr:row>67</xdr:row>
      <xdr:rowOff>56697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41474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105863</xdr:rowOff>
    </xdr:from>
    <xdr:to>
      <xdr:col>64</xdr:col>
      <xdr:colOff>152400</xdr:colOff>
      <xdr:row>67</xdr:row>
      <xdr:rowOff>36013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20790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分母側の標準財政規模がプラス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260,717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千円となったことに加え算入公債費がマイナス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96,727</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となり、分母が大きく増加した。一方分子である元利償還金はプラス</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50,699</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千円であった。分子側のプラスの影響が大きく、単年度の実質公債費比率は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ポイントの増加となったが、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か年平均である本指標は</a:t>
          </a:r>
          <a:r>
            <a:rPr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ポイントの減少となった。</a:t>
          </a:r>
        </a:p>
        <a:p>
          <a:r>
            <a:rPr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公共施設（小中学校、道路・橋梁・トンネル、社会体育・教育等）の長寿命化、広域ごみ処理場建設事業等の必要不可欠な大型事業が予定されているため、事業の必要性と公債費負担の状況を考慮し、水準の適正化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89263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89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61340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89263</xdr:rowOff>
    </xdr:from>
    <xdr:to>
      <xdr:col>81</xdr:col>
      <xdr:colOff>133350</xdr:colOff>
      <xdr:row>44</xdr:row>
      <xdr:rowOff>89263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153670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78172"/>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110326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68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138249</xdr:rowOff>
    </xdr:from>
    <xdr:to>
      <xdr:col>81</xdr:col>
      <xdr:colOff>95250</xdr:colOff>
      <xdr:row>41</xdr:row>
      <xdr:rowOff>68399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120106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4022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138249</xdr:rowOff>
    </xdr:from>
    <xdr:to>
      <xdr:col>77</xdr:col>
      <xdr:colOff>95250</xdr:colOff>
      <xdr:row>41</xdr:row>
      <xdr:rowOff>68399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53176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8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120106</xdr:rowOff>
    </xdr:from>
    <xdr:to>
      <xdr:col>72</xdr:col>
      <xdr:colOff>203200</xdr:colOff>
      <xdr:row>41</xdr:row>
      <xdr:rowOff>24493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7810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93435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145143</xdr:rowOff>
    </xdr:from>
    <xdr:to>
      <xdr:col>68</xdr:col>
      <xdr:colOff>203200</xdr:colOff>
      <xdr:row>41</xdr:row>
      <xdr:rowOff>75293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69306</xdr:rowOff>
    </xdr:from>
    <xdr:to>
      <xdr:col>73</xdr:col>
      <xdr:colOff>44450</xdr:colOff>
      <xdr:row>40</xdr:row>
      <xdr:rowOff>170906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9633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60070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将来負担比率は、将来負担額を充当可能財源が上回っていることから、Ｈ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年度以降比率無しとなっている。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なお関連する数値の変動としては、公営企業債等繰入見込額が大きく減少し（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2,707</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百万円）、充当可能基金が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1,608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百万円増加し、より改善した。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しかしながら、今後、公共施設（小中学校、道路・橋梁・トンネル、社会体育・教育等）の長寿命化、広域ごみ処理場建設事業等の必要不可欠な大型事業が予定されており、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事業の見直し・精査、義務的経費の削減等を行い、財政健全化に努める。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468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153324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5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9797</xdr:rowOff>
    </xdr:from>
    <xdr:to>
      <xdr:col>81</xdr:col>
      <xdr:colOff>133350</xdr:colOff>
      <xdr:row>22</xdr:row>
      <xdr:rowOff>9797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78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8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14938</xdr:rowOff>
    </xdr:from>
    <xdr:to>
      <xdr:col>81</xdr:col>
      <xdr:colOff>95250</xdr:colOff>
      <xdr:row>14</xdr:row>
      <xdr:rowOff>116538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28726</xdr:rowOff>
    </xdr:from>
    <xdr:to>
      <xdr:col>77</xdr:col>
      <xdr:colOff>95250</xdr:colOff>
      <xdr:row>14</xdr:row>
      <xdr:rowOff>130326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33322</xdr:rowOff>
    </xdr:from>
    <xdr:to>
      <xdr:col>73</xdr:col>
      <xdr:colOff>44450</xdr:colOff>
      <xdr:row>14</xdr:row>
      <xdr:rowOff>134922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145099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80433</xdr:rowOff>
    </xdr:from>
    <xdr:to>
      <xdr:col>64</xdr:col>
      <xdr:colOff>152400</xdr:colOff>
      <xdr:row>15</xdr:row>
      <xdr:rowOff>10583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20760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133349</xdr:colOff>
      <xdr:row>26</xdr:row>
      <xdr:rowOff>76200</xdr:rowOff>
    </xdr:from>
    <xdr:ext cx="10734675" cy="42575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61999" y="4533900"/>
          <a:ext cx="107346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経常収支比率の人件費は、前年と比較して、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人件費が改善され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70,787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千円減少したこと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に加え、経常経費充当一般財源等が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870,550</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千円増加したことが影響し、</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ポイント改善している。</a:t>
          </a:r>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ただし、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ポイント高くなっている。これは、保育所や各種公共施設運営を直営で行っていることや、給与制度が影響している。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今後も、行財政改革プラン等に基づき、各種業務及び公共施設管理等のアウトソーシングの推進や給与制度の見直しに努める。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91622</xdr:rowOff>
    </xdr:from>
    <xdr:to>
      <xdr:col>24</xdr:col>
      <xdr:colOff>25400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49472"/>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6549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91622</xdr:rowOff>
    </xdr:from>
    <xdr:to>
      <xdr:col>24</xdr:col>
      <xdr:colOff>114300</xdr:colOff>
      <xdr:row>33</xdr:row>
      <xdr:rowOff>91622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42</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46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117220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4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42</xdr:row>
      <xdr:rowOff>50800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469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34472</xdr:rowOff>
    </xdr:from>
    <xdr:to>
      <xdr:col>15</xdr:col>
      <xdr:colOff>98425</xdr:colOff>
      <xdr:row>40</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5443</xdr:rowOff>
    </xdr:from>
    <xdr:to>
      <xdr:col>15</xdr:col>
      <xdr:colOff>149225</xdr:colOff>
      <xdr:row>36</xdr:row>
      <xdr:rowOff>107043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140607</xdr:rowOff>
    </xdr:from>
    <xdr:to>
      <xdr:col>11</xdr:col>
      <xdr:colOff>9525</xdr:colOff>
      <xdr:row>40</xdr:row>
      <xdr:rowOff>34472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82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51905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89807</xdr:rowOff>
    </xdr:from>
    <xdr:to>
      <xdr:col>6</xdr:col>
      <xdr:colOff>171450</xdr:colOff>
      <xdr:row>36</xdr:row>
      <xdr:rowOff>19957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30134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38100</xdr:rowOff>
    </xdr:from>
    <xdr:to>
      <xdr:col>24</xdr:col>
      <xdr:colOff>76200</xdr:colOff>
      <xdr:row>40</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118127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0</xdr:rowOff>
    </xdr:from>
    <xdr:to>
      <xdr:col>20</xdr:col>
      <xdr:colOff>38100</xdr:colOff>
      <xdr:row>42</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86377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28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155122</xdr:rowOff>
    </xdr:from>
    <xdr:to>
      <xdr:col>11</xdr:col>
      <xdr:colOff>60325</xdr:colOff>
      <xdr:row>40</xdr:row>
      <xdr:rowOff>85272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70049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89807</xdr:rowOff>
    </xdr:from>
    <xdr:to>
      <xdr:col>6</xdr:col>
      <xdr:colOff>171450</xdr:colOff>
      <xdr:row>40</xdr:row>
      <xdr:rowOff>19957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4734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経常収支比率の物件費は、プラス</a:t>
          </a:r>
          <a:r>
            <a:rPr kumimoji="1" lang="en-US" altLang="ja-JP" sz="1300">
              <a:latin typeface="ＭＳ Ｐゴシック" panose="020B0600070205080204" pitchFamily="50" charset="-128"/>
              <a:ea typeface="ＭＳ Ｐゴシック" panose="020B0600070205080204" pitchFamily="50" charset="-128"/>
            </a:rPr>
            <a:t>21,671</a:t>
          </a:r>
          <a:r>
            <a:rPr kumimoji="1" lang="ja-JP" altLang="en-US" sz="1300">
              <a:latin typeface="ＭＳ Ｐゴシック" panose="020B0600070205080204" pitchFamily="50" charset="-128"/>
              <a:ea typeface="ＭＳ Ｐゴシック" panose="020B0600070205080204" pitchFamily="50" charset="-128"/>
            </a:rPr>
            <a:t>千円となったが大きな変動はなく、分母となる充当一般財源等が増加したことで、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今後も、行財政改革プラン等に基づき、事務事業の見直し等を行い抑制に努める。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7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80027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107950</xdr:rowOff>
    </xdr:from>
    <xdr:to>
      <xdr:col>82</xdr:col>
      <xdr:colOff>196850</xdr:colOff>
      <xdr:row>21</xdr:row>
      <xdr:rowOff>107950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105427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19050</xdr:rowOff>
    </xdr:from>
    <xdr:to>
      <xdr:col>82</xdr:col>
      <xdr:colOff>196850</xdr:colOff>
      <xdr:row>13</xdr:row>
      <xdr:rowOff>19050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16</xdr:row>
      <xdr:rowOff>152400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152400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88900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149877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経常収支比率の扶助費は、前年と比較してマイナス</a:t>
          </a:r>
          <a:r>
            <a:rPr kumimoji="1" lang="en-US" altLang="ja-JP" sz="1200">
              <a:latin typeface="ＭＳ Ｐゴシック" panose="020B0600070205080204" pitchFamily="50" charset="-128"/>
              <a:ea typeface="ＭＳ Ｐゴシック" panose="020B0600070205080204" pitchFamily="50" charset="-128"/>
            </a:rPr>
            <a:t>9,032</a:t>
          </a:r>
          <a:r>
            <a:rPr kumimoji="1" lang="ja-JP" altLang="en-US" sz="1200">
              <a:latin typeface="ＭＳ Ｐゴシック" panose="020B0600070205080204" pitchFamily="50" charset="-128"/>
              <a:ea typeface="ＭＳ Ｐゴシック" panose="020B0600070205080204" pitchFamily="50" charset="-128"/>
            </a:rPr>
            <a:t>千円となり、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ポイント改善した。分母となる経常経費充当一般財源等が増加したことも影響している。</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類似団体の平均と比較して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ポイント低くなっているものの、国・県の制度を上回るサービス及び市単独の扶助費については、事業検証・評価業務において、費用対効果を精査し見直しを行う必要がある。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09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282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50800</xdr:rowOff>
    </xdr:from>
    <xdr:to>
      <xdr:col>19</xdr:col>
      <xdr:colOff>187325</xdr:colOff>
      <xdr:row>59</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234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133350</xdr:rowOff>
    </xdr:from>
    <xdr:to>
      <xdr:col>15</xdr:col>
      <xdr:colOff>149225</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経常収支比率のその他の内訳は、維持補修費及び出資金、繰出金である。前年度に続いて改善傾向にあり、前年度から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ポイント改善している。　類似団体と比較した</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ところ、</a:t>
          </a:r>
          <a:r>
            <a:rPr kumimoji="1" lang="en-US" altLang="ja-JP" sz="1200">
              <a:solidFill>
                <a:schemeClr val="tx1"/>
              </a:solidFill>
              <a:latin typeface="ＭＳ Ｐゴシック" panose="020B0600070205080204" pitchFamily="50" charset="-128"/>
              <a:ea typeface="ＭＳ Ｐゴシック" panose="020B0600070205080204" pitchFamily="50" charset="-128"/>
            </a:rPr>
            <a:t>1.4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ポイント高いが、前年度よりその差は小さくなっている。今後も引き続き、適切な施設管理を行うことで維持補修費を圧縮し、繰出金については特別会計の事業見直し等を行い、削減に努める。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131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37193</xdr:rowOff>
    </xdr:from>
    <xdr:to>
      <xdr:col>82</xdr:col>
      <xdr:colOff>107950</xdr:colOff>
      <xdr:row>57</xdr:row>
      <xdr:rowOff>156935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098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21970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51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60</xdr:row>
      <xdr:rowOff>45357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29585"/>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45357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60</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166007</xdr:rowOff>
    </xdr:from>
    <xdr:to>
      <xdr:col>74</xdr:col>
      <xdr:colOff>31750</xdr:colOff>
      <xdr:row>60</xdr:row>
      <xdr:rowOff>96157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経常収支比率の補助費等は、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事業の縮小等により</a:t>
          </a:r>
          <a:r>
            <a:rPr kumimoji="1" lang="en-US" altLang="ja-JP" sz="1200">
              <a:latin typeface="ＭＳ Ｐゴシック" panose="020B0600070205080204" pitchFamily="50" charset="-128"/>
              <a:ea typeface="ＭＳ Ｐゴシック" panose="020B0600070205080204" pitchFamily="50" charset="-128"/>
            </a:rPr>
            <a:t>94,663</a:t>
          </a:r>
          <a:r>
            <a:rPr kumimoji="1" lang="ja-JP" altLang="en-US" sz="1200">
              <a:latin typeface="ＭＳ Ｐゴシック" panose="020B0600070205080204" pitchFamily="50" charset="-128"/>
              <a:ea typeface="ＭＳ Ｐゴシック" panose="020B0600070205080204" pitchFamily="50" charset="-128"/>
            </a:rPr>
            <a:t>千円減少したことに加え、分母となる充当一般財源等が増加したことで、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ポイント改善した。類似団体との比較して、</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ポイント低くなっている。</a:t>
          </a:r>
        </a:p>
        <a:p>
          <a:r>
            <a:rPr kumimoji="1" lang="ja-JP" altLang="en-US" sz="12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4598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74422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471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73423</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17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170434</xdr:rowOff>
    </xdr:from>
    <xdr:to>
      <xdr:col>78</xdr:col>
      <xdr:colOff>69850</xdr:colOff>
      <xdr:row>35</xdr:row>
      <xdr:rowOff>74422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82828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170434</xdr:rowOff>
    </xdr:from>
    <xdr:to>
      <xdr:col>73</xdr:col>
      <xdr:colOff>180975</xdr:colOff>
      <xdr:row>34</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8282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17272</xdr:rowOff>
    </xdr:from>
    <xdr:to>
      <xdr:col>69</xdr:col>
      <xdr:colOff>92075</xdr:colOff>
      <xdr:row>34</xdr:row>
      <xdr:rowOff>62992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8465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83583</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137922</xdr:rowOff>
    </xdr:from>
    <xdr:to>
      <xdr:col>65</xdr:col>
      <xdr:colOff>53975</xdr:colOff>
      <xdr:row>34</xdr:row>
      <xdr:rowOff>68072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78249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経常収支比率の公債費は</a:t>
          </a:r>
          <a:r>
            <a:rPr kumimoji="1" lang="ja-JP" altLang="en-US" sz="1200">
              <a:solidFill>
                <a:schemeClr val="tx1"/>
              </a:solidFill>
              <a:latin typeface="ＭＳ Ｐゴシック" panose="020B0600070205080204" pitchFamily="50" charset="-128"/>
              <a:ea typeface="ＭＳ Ｐゴシック" panose="020B0600070205080204" pitchFamily="50" charset="-128"/>
            </a:rPr>
            <a:t>、近年実施した大型事業における償還</a:t>
          </a:r>
          <a:r>
            <a:rPr kumimoji="1" lang="ja-JP" altLang="en-US" sz="1200">
              <a:latin typeface="ＭＳ Ｐゴシック" panose="020B0600070205080204" pitchFamily="50" charset="-128"/>
              <a:ea typeface="ＭＳ Ｐゴシック" panose="020B0600070205080204" pitchFamily="50" charset="-128"/>
            </a:rPr>
            <a:t>開始により、前年度比較してプラス</a:t>
          </a:r>
          <a:r>
            <a:rPr kumimoji="1" lang="en-US" altLang="ja-JP" sz="1200">
              <a:latin typeface="ＭＳ Ｐゴシック" panose="020B0600070205080204" pitchFamily="50" charset="-128"/>
              <a:ea typeface="ＭＳ Ｐゴシック" panose="020B0600070205080204" pitchFamily="50" charset="-128"/>
            </a:rPr>
            <a:t>106,270</a:t>
          </a:r>
          <a:r>
            <a:rPr kumimoji="1" lang="ja-JP" altLang="en-US" sz="1200">
              <a:latin typeface="ＭＳ Ｐゴシック" panose="020B0600070205080204" pitchFamily="50" charset="-128"/>
              <a:ea typeface="ＭＳ Ｐゴシック" panose="020B0600070205080204" pitchFamily="50" charset="-128"/>
            </a:rPr>
            <a:t>千円となったが、分母となる充当一般財源等が増加したことが影響し、</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ただし、今後、公共施設（小中学校、道路・橋梁・トンネル、社会体育・教育等）の長寿命化、広域ごみ処理場建設事業等の必要不可欠な大型事業が実施されるため、各種事業の実施時期の平準化により新規債の発行抑制に努め、財政の硬直化の改善を図る必要があ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159004</xdr:rowOff>
    </xdr:from>
    <xdr:to>
      <xdr:col>24</xdr:col>
      <xdr:colOff>25400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0340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73931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159004</xdr:rowOff>
    </xdr:from>
    <xdr:to>
      <xdr:col>24</xdr:col>
      <xdr:colOff>114300</xdr:colOff>
      <xdr:row>72</xdr:row>
      <xdr:rowOff>159004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44704</xdr:rowOff>
    </xdr:from>
    <xdr:to>
      <xdr:col>24</xdr:col>
      <xdr:colOff>25400</xdr:colOff>
      <xdr:row>78</xdr:row>
      <xdr:rowOff>90424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4178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90424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119635</xdr:rowOff>
    </xdr:from>
    <xdr:to>
      <xdr:col>20</xdr:col>
      <xdr:colOff>38100</xdr:colOff>
      <xdr:row>78</xdr:row>
      <xdr:rowOff>49785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59962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81280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360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78249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81280</xdr:rowOff>
    </xdr:from>
    <xdr:to>
      <xdr:col>11</xdr:col>
      <xdr:colOff>9525</xdr:colOff>
      <xdr:row>79</xdr:row>
      <xdr:rowOff>83565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543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128778</xdr:rowOff>
    </xdr:from>
    <xdr:to>
      <xdr:col>11</xdr:col>
      <xdr:colOff>60325</xdr:colOff>
      <xdr:row>78</xdr:row>
      <xdr:rowOff>58928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69105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30480</xdr:rowOff>
    </xdr:from>
    <xdr:to>
      <xdr:col>11</xdr:col>
      <xdr:colOff>60325</xdr:colOff>
      <xdr:row>78</xdr:row>
      <xdr:rowOff>132080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経常収支比率の公債費以外は、前年度と比較して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6.4</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ポイント改善し、類似団体との乖離が小さくなり</a:t>
          </a:r>
          <a:r>
            <a:rPr kumimoji="1" lang="en-US" altLang="ja-JP" sz="1200">
              <a:solidFill>
                <a:schemeClr val="tx1"/>
              </a:solidFill>
              <a:latin typeface="ＭＳ Ｐゴシック" panose="020B0600070205080204" pitchFamily="50" charset="-128"/>
              <a:ea typeface="ＭＳ Ｐゴシック" panose="020B0600070205080204" pitchFamily="50" charset="-128"/>
            </a:rPr>
            <a:t>0.8</a:t>
          </a:r>
          <a:r>
            <a:rPr kumimoji="1" lang="ja-JP" altLang="en-US" sz="1200">
              <a:solidFill>
                <a:schemeClr val="tx1"/>
              </a:solidFill>
              <a:latin typeface="ＭＳ Ｐゴシック" panose="020B0600070205080204" pitchFamily="50" charset="-128"/>
              <a:ea typeface="ＭＳ Ｐゴシック" panose="020B0600070205080204" pitchFamily="50" charset="-128"/>
            </a:rPr>
            <a:t>ポイント高い。</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引き続き、行財政改革プラン等に基づき、事務事業の検証・評価による見直しを進めるとともに、優先度を点検し、優先度の低い且つ費用対効果の低い事務事業について計画的に廃止・縮小を進め、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19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80</xdr:row>
      <xdr:rowOff>27939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256261"/>
          <a:ext cx="838200" cy="4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27939</xdr:rowOff>
    </xdr:from>
    <xdr:to>
      <xdr:col>78</xdr:col>
      <xdr:colOff>69850</xdr:colOff>
      <xdr:row>81</xdr:row>
      <xdr:rowOff>16511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7439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88900</xdr:rowOff>
    </xdr:from>
    <xdr:to>
      <xdr:col>73</xdr:col>
      <xdr:colOff>180975</xdr:colOff>
      <xdr:row>81</xdr:row>
      <xdr:rowOff>16511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804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686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147338</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148589</xdr:rowOff>
    </xdr:from>
    <xdr:to>
      <xdr:col>78</xdr:col>
      <xdr:colOff>120650</xdr:colOff>
      <xdr:row>80</xdr:row>
      <xdr:rowOff>78739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63516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137161</xdr:rowOff>
    </xdr:from>
    <xdr:to>
      <xdr:col>74</xdr:col>
      <xdr:colOff>31750</xdr:colOff>
      <xdr:row>81</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38100</xdr:rowOff>
    </xdr:from>
    <xdr:to>
      <xdr:col>69</xdr:col>
      <xdr:colOff>142875</xdr:colOff>
      <xdr:row>80</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6065</xdr:rowOff>
    </xdr:from>
    <xdr:to>
      <xdr:col>29</xdr:col>
      <xdr:colOff>127000</xdr:colOff>
      <xdr:row>19</xdr:row>
      <xdr:rowOff>89831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39640"/>
          <a:ext cx="0" cy="1455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61908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89831</xdr:rowOff>
    </xdr:from>
    <xdr:to>
      <xdr:col>30</xdr:col>
      <xdr:colOff>25400</xdr:colOff>
      <xdr:row>19</xdr:row>
      <xdr:rowOff>89831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50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92442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6065</xdr:rowOff>
    </xdr:from>
    <xdr:to>
      <xdr:col>30</xdr:col>
      <xdr:colOff>25400</xdr:colOff>
      <xdr:row>11</xdr:row>
      <xdr:rowOff>6065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396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6065</xdr:rowOff>
    </xdr:from>
    <xdr:to>
      <xdr:col>29</xdr:col>
      <xdr:colOff>127000</xdr:colOff>
      <xdr:row>11</xdr:row>
      <xdr:rowOff>121737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1939640"/>
          <a:ext cx="647700" cy="11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3156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31079</xdr:rowOff>
    </xdr:from>
    <xdr:to>
      <xdr:col>29</xdr:col>
      <xdr:colOff>177800</xdr:colOff>
      <xdr:row>16</xdr:row>
      <xdr:rowOff>132679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21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121737</xdr:rowOff>
    </xdr:from>
    <xdr:to>
      <xdr:col>26</xdr:col>
      <xdr:colOff>50800</xdr:colOff>
      <xdr:row>12</xdr:row>
      <xdr:rowOff>88639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055312"/>
          <a:ext cx="698500" cy="13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66495</xdr:rowOff>
    </xdr:from>
    <xdr:to>
      <xdr:col>26</xdr:col>
      <xdr:colOff>101600</xdr:colOff>
      <xdr:row>16</xdr:row>
      <xdr:rowOff>168095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152872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3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88639</xdr:rowOff>
    </xdr:from>
    <xdr:to>
      <xdr:col>22</xdr:col>
      <xdr:colOff>114300</xdr:colOff>
      <xdr:row>12</xdr:row>
      <xdr:rowOff>110437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93664"/>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93013</xdr:rowOff>
    </xdr:from>
    <xdr:to>
      <xdr:col>22</xdr:col>
      <xdr:colOff>165100</xdr:colOff>
      <xdr:row>17</xdr:row>
      <xdr:rowOff>23163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7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110437</xdr:rowOff>
    </xdr:from>
    <xdr:to>
      <xdr:col>18</xdr:col>
      <xdr:colOff>177800</xdr:colOff>
      <xdr:row>13</xdr:row>
      <xdr:rowOff>29366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215462"/>
          <a:ext cx="6985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155160</xdr:rowOff>
    </xdr:from>
    <xdr:to>
      <xdr:col>19</xdr:col>
      <xdr:colOff>38100</xdr:colOff>
      <xdr:row>17</xdr:row>
      <xdr:rowOff>85310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70087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6896</xdr:rowOff>
    </xdr:from>
    <xdr:to>
      <xdr:col>15</xdr:col>
      <xdr:colOff>101600</xdr:colOff>
      <xdr:row>17</xdr:row>
      <xdr:rowOff>108496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93273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126715</xdr:rowOff>
    </xdr:from>
    <xdr:to>
      <xdr:col>29</xdr:col>
      <xdr:colOff>177800</xdr:colOff>
      <xdr:row>11</xdr:row>
      <xdr:rowOff>56865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188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73392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183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70937</xdr:rowOff>
    </xdr:from>
    <xdr:to>
      <xdr:col>26</xdr:col>
      <xdr:colOff>101600</xdr:colOff>
      <xdr:row>12</xdr:row>
      <xdr:rowOff>1087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0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11264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77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37839</xdr:rowOff>
    </xdr:from>
    <xdr:to>
      <xdr:col>22</xdr:col>
      <xdr:colOff>165100</xdr:colOff>
      <xdr:row>12</xdr:row>
      <xdr:rowOff>139439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149616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91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59637</xdr:rowOff>
    </xdr:from>
    <xdr:to>
      <xdr:col>19</xdr:col>
      <xdr:colOff>38100</xdr:colOff>
      <xdr:row>12</xdr:row>
      <xdr:rowOff>161237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171414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9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150016</xdr:rowOff>
    </xdr:from>
    <xdr:to>
      <xdr:col>15</xdr:col>
      <xdr:colOff>101600</xdr:colOff>
      <xdr:row>13</xdr:row>
      <xdr:rowOff>80166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90343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0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317786</xdr:rowOff>
    </xdr:from>
    <xdr:to>
      <xdr:col>29</xdr:col>
      <xdr:colOff>127000</xdr:colOff>
      <xdr:row>38</xdr:row>
      <xdr:rowOff>70555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2336"/>
          <a:ext cx="0" cy="12958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42632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1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70555</xdr:rowOff>
    </xdr:from>
    <xdr:to>
      <xdr:col>30</xdr:col>
      <xdr:colOff>25400</xdr:colOff>
      <xdr:row>38</xdr:row>
      <xdr:rowOff>70555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8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61263</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317786</xdr:rowOff>
    </xdr:from>
    <xdr:to>
      <xdr:col>30</xdr:col>
      <xdr:colOff>25400</xdr:colOff>
      <xdr:row>33</xdr:row>
      <xdr:rowOff>317786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2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130963</xdr:rowOff>
    </xdr:from>
    <xdr:to>
      <xdr:col>29</xdr:col>
      <xdr:colOff>127000</xdr:colOff>
      <xdr:row>37</xdr:row>
      <xdr:rowOff>231889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55663"/>
          <a:ext cx="647700" cy="100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271854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82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83877</xdr:rowOff>
    </xdr:from>
    <xdr:to>
      <xdr:col>29</xdr:col>
      <xdr:colOff>177800</xdr:colOff>
      <xdr:row>37</xdr:row>
      <xdr:rowOff>14027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37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21710</xdr:rowOff>
    </xdr:from>
    <xdr:to>
      <xdr:col>26</xdr:col>
      <xdr:colOff>50800</xdr:colOff>
      <xdr:row>37</xdr:row>
      <xdr:rowOff>231889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46410"/>
          <a:ext cx="698500" cy="21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113576</xdr:rowOff>
    </xdr:from>
    <xdr:to>
      <xdr:col>26</xdr:col>
      <xdr:colOff>101600</xdr:colOff>
      <xdr:row>37</xdr:row>
      <xdr:rowOff>43726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6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225353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3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156146</xdr:rowOff>
    </xdr:from>
    <xdr:to>
      <xdr:col>22</xdr:col>
      <xdr:colOff>114300</xdr:colOff>
      <xdr:row>37</xdr:row>
      <xdr:rowOff>21710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09396"/>
          <a:ext cx="6985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125920</xdr:rowOff>
    </xdr:from>
    <xdr:to>
      <xdr:col>22</xdr:col>
      <xdr:colOff>165100</xdr:colOff>
      <xdr:row>37</xdr:row>
      <xdr:rowOff>56070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79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237697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12624</xdr:rowOff>
    </xdr:from>
    <xdr:to>
      <xdr:col>18</xdr:col>
      <xdr:colOff>177800</xdr:colOff>
      <xdr:row>36</xdr:row>
      <xdr:rowOff>156146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965874"/>
          <a:ext cx="6985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123463</xdr:rowOff>
    </xdr:from>
    <xdr:to>
      <xdr:col>19</xdr:col>
      <xdr:colOff>38100</xdr:colOff>
      <xdr:row>37</xdr:row>
      <xdr:rowOff>53613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76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38390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123082</xdr:rowOff>
    </xdr:from>
    <xdr:to>
      <xdr:col>15</xdr:col>
      <xdr:colOff>101600</xdr:colOff>
      <xdr:row>37</xdr:row>
      <xdr:rowOff>53232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76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38009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6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80163</xdr:rowOff>
    </xdr:from>
    <xdr:to>
      <xdr:col>29</xdr:col>
      <xdr:colOff>177800</xdr:colOff>
      <xdr:row>37</xdr:row>
      <xdr:rowOff>181763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0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52240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181089</xdr:rowOff>
    </xdr:from>
    <xdr:to>
      <xdr:col>26</xdr:col>
      <xdr:colOff>101600</xdr:colOff>
      <xdr:row>37</xdr:row>
      <xdr:rowOff>282689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5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267466</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9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142360</xdr:rowOff>
    </xdr:from>
    <xdr:to>
      <xdr:col>22</xdr:col>
      <xdr:colOff>165100</xdr:colOff>
      <xdr:row>37</xdr:row>
      <xdr:rowOff>72510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95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57287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105346</xdr:rowOff>
    </xdr:from>
    <xdr:to>
      <xdr:col>19</xdr:col>
      <xdr:colOff>38100</xdr:colOff>
      <xdr:row>37</xdr:row>
      <xdr:rowOff>35496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58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217123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2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304724</xdr:rowOff>
    </xdr:from>
    <xdr:to>
      <xdr:col>15</xdr:col>
      <xdr:colOff>101600</xdr:colOff>
      <xdr:row>36</xdr:row>
      <xdr:rowOff>63424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1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73601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8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52848</xdr:rowOff>
    </xdr:from>
    <xdr:to>
      <xdr:col>24</xdr:col>
      <xdr:colOff>62865</xdr:colOff>
      <xdr:row>39</xdr:row>
      <xdr:rowOff>42447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96348"/>
          <a:ext cx="1270" cy="153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46274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3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42447</xdr:rowOff>
    </xdr:from>
    <xdr:to>
      <xdr:col>24</xdr:col>
      <xdr:colOff>152400</xdr:colOff>
      <xdr:row>39</xdr:row>
      <xdr:rowOff>42447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170975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7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52848</xdr:rowOff>
    </xdr:from>
    <xdr:to>
      <xdr:col>24</xdr:col>
      <xdr:colOff>152400</xdr:colOff>
      <xdr:row>30</xdr:row>
      <xdr:rowOff>52848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9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52848</xdr:rowOff>
    </xdr:from>
    <xdr:to>
      <xdr:col>24</xdr:col>
      <xdr:colOff>63500</xdr:colOff>
      <xdr:row>30</xdr:row>
      <xdr:rowOff>107990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96348"/>
          <a:ext cx="838200" cy="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137654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3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159227</xdr:rowOff>
    </xdr:from>
    <xdr:to>
      <xdr:col>24</xdr:col>
      <xdr:colOff>114300</xdr:colOff>
      <xdr:row>36</xdr:row>
      <xdr:rowOff>89377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107990</xdr:rowOff>
    </xdr:from>
    <xdr:to>
      <xdr:col>19</xdr:col>
      <xdr:colOff>177800</xdr:colOff>
      <xdr:row>32</xdr:row>
      <xdr:rowOff>38136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51490"/>
          <a:ext cx="889000" cy="2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xdr:rowOff>
    </xdr:from>
    <xdr:to>
      <xdr:col>20</xdr:col>
      <xdr:colOff>38100</xdr:colOff>
      <xdr:row>36</xdr:row>
      <xdr:rowOff>102815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93942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38136</xdr:rowOff>
    </xdr:from>
    <xdr:to>
      <xdr:col>15</xdr:col>
      <xdr:colOff>50800</xdr:colOff>
      <xdr:row>32</xdr:row>
      <xdr:rowOff>53436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24536"/>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122978</xdr:rowOff>
    </xdr:from>
    <xdr:to>
      <xdr:col>15</xdr:col>
      <xdr:colOff>101600</xdr:colOff>
      <xdr:row>37</xdr:row>
      <xdr:rowOff>53128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44255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53436</xdr:rowOff>
    </xdr:from>
    <xdr:to>
      <xdr:col>10</xdr:col>
      <xdr:colOff>114300</xdr:colOff>
      <xdr:row>32</xdr:row>
      <xdr:rowOff>91384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53983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8988</xdr:rowOff>
    </xdr:from>
    <xdr:to>
      <xdr:col>10</xdr:col>
      <xdr:colOff>165100</xdr:colOff>
      <xdr:row>37</xdr:row>
      <xdr:rowOff>110588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25692</xdr:rowOff>
    </xdr:from>
    <xdr:to>
      <xdr:col>6</xdr:col>
      <xdr:colOff>38100</xdr:colOff>
      <xdr:row>37</xdr:row>
      <xdr:rowOff>127292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118419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2048</xdr:rowOff>
    </xdr:from>
    <xdr:to>
      <xdr:col>24</xdr:col>
      <xdr:colOff>114300</xdr:colOff>
      <xdr:row>30</xdr:row>
      <xdr:rowOff>103648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126525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98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57190</xdr:rowOff>
    </xdr:from>
    <xdr:to>
      <xdr:col>20</xdr:col>
      <xdr:colOff>38100</xdr:colOff>
      <xdr:row>30</xdr:row>
      <xdr:rowOff>158790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2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3867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158786</xdr:rowOff>
    </xdr:from>
    <xdr:to>
      <xdr:col>15</xdr:col>
      <xdr:colOff>101600</xdr:colOff>
      <xdr:row>32</xdr:row>
      <xdr:rowOff>88936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105463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2636</xdr:rowOff>
    </xdr:from>
    <xdr:to>
      <xdr:col>10</xdr:col>
      <xdr:colOff>165100</xdr:colOff>
      <xdr:row>32</xdr:row>
      <xdr:rowOff>104236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120763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40584</xdr:rowOff>
    </xdr:from>
    <xdr:to>
      <xdr:col>6</xdr:col>
      <xdr:colOff>38100</xdr:colOff>
      <xdr:row>32</xdr:row>
      <xdr:rowOff>142184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5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158711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30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55499</xdr:rowOff>
    </xdr:from>
    <xdr:to>
      <xdr:col>24</xdr:col>
      <xdr:colOff>62865</xdr:colOff>
      <xdr:row>59</xdr:row>
      <xdr:rowOff>24029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99449"/>
          <a:ext cx="1270" cy="13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27856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24029</xdr:rowOff>
    </xdr:from>
    <xdr:to>
      <xdr:col>24</xdr:col>
      <xdr:colOff>152400</xdr:colOff>
      <xdr:row>59</xdr:row>
      <xdr:rowOff>24029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9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2176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55499</xdr:rowOff>
    </xdr:from>
    <xdr:to>
      <xdr:col>24</xdr:col>
      <xdr:colOff>152400</xdr:colOff>
      <xdr:row>51</xdr:row>
      <xdr:rowOff>55499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137579</xdr:rowOff>
    </xdr:from>
    <xdr:to>
      <xdr:col>24</xdr:col>
      <xdr:colOff>63500</xdr:colOff>
      <xdr:row>55</xdr:row>
      <xdr:rowOff>162522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567329"/>
          <a:ext cx="8382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70908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2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92481</xdr:rowOff>
    </xdr:from>
    <xdr:to>
      <xdr:col>24</xdr:col>
      <xdr:colOff>114300</xdr:colOff>
      <xdr:row>57</xdr:row>
      <xdr:rowOff>22631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137579</xdr:rowOff>
    </xdr:from>
    <xdr:to>
      <xdr:col>19</xdr:col>
      <xdr:colOff>177800</xdr:colOff>
      <xdr:row>56</xdr:row>
      <xdr:rowOff>70650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67329"/>
          <a:ext cx="889000" cy="10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142469</xdr:rowOff>
    </xdr:from>
    <xdr:to>
      <xdr:col>20</xdr:col>
      <xdr:colOff>38100</xdr:colOff>
      <xdr:row>57</xdr:row>
      <xdr:rowOff>72619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63746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70650</xdr:rowOff>
    </xdr:from>
    <xdr:to>
      <xdr:col>15</xdr:col>
      <xdr:colOff>50800</xdr:colOff>
      <xdr:row>56</xdr:row>
      <xdr:rowOff>83604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185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163411</xdr:rowOff>
    </xdr:from>
    <xdr:to>
      <xdr:col>15</xdr:col>
      <xdr:colOff>101600</xdr:colOff>
      <xdr:row>57</xdr:row>
      <xdr:rowOff>93561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84688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29858</xdr:rowOff>
    </xdr:from>
    <xdr:to>
      <xdr:col>10</xdr:col>
      <xdr:colOff>114300</xdr:colOff>
      <xdr:row>56</xdr:row>
      <xdr:rowOff>83604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631058"/>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65329</xdr:rowOff>
    </xdr:from>
    <xdr:to>
      <xdr:col>10</xdr:col>
      <xdr:colOff>165100</xdr:colOff>
      <xdr:row>57</xdr:row>
      <xdr:rowOff>166929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158056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167957</xdr:rowOff>
    </xdr:from>
    <xdr:to>
      <xdr:col>6</xdr:col>
      <xdr:colOff>38100</xdr:colOff>
      <xdr:row>58</xdr:row>
      <xdr:rowOff>98107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89234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111722</xdr:rowOff>
    </xdr:from>
    <xdr:to>
      <xdr:col>24</xdr:col>
      <xdr:colOff>114300</xdr:colOff>
      <xdr:row>56</xdr:row>
      <xdr:rowOff>41872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134599</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9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86779</xdr:rowOff>
    </xdr:from>
    <xdr:to>
      <xdr:col>20</xdr:col>
      <xdr:colOff>38100</xdr:colOff>
      <xdr:row>56</xdr:row>
      <xdr:rowOff>16929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33456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2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19850</xdr:rowOff>
    </xdr:from>
    <xdr:to>
      <xdr:col>15</xdr:col>
      <xdr:colOff>101600</xdr:colOff>
      <xdr:row>56</xdr:row>
      <xdr:rowOff>121450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137977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32804</xdr:rowOff>
    </xdr:from>
    <xdr:to>
      <xdr:col>10</xdr:col>
      <xdr:colOff>165100</xdr:colOff>
      <xdr:row>56</xdr:row>
      <xdr:rowOff>134404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3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150931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0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150508</xdr:rowOff>
    </xdr:from>
    <xdr:to>
      <xdr:col>6</xdr:col>
      <xdr:colOff>38100</xdr:colOff>
      <xdr:row>56</xdr:row>
      <xdr:rowOff>80658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97185</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355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54756</xdr:rowOff>
    </xdr:from>
    <xdr:to>
      <xdr:col>24</xdr:col>
      <xdr:colOff>62865</xdr:colOff>
      <xdr:row>79</xdr:row>
      <xdr:rowOff>18084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6256"/>
          <a:ext cx="1270" cy="150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21911</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18084</xdr:rowOff>
    </xdr:from>
    <xdr:to>
      <xdr:col>24</xdr:col>
      <xdr:colOff>152400</xdr:colOff>
      <xdr:row>79</xdr:row>
      <xdr:rowOff>18084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1433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3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54756</xdr:rowOff>
    </xdr:from>
    <xdr:to>
      <xdr:col>24</xdr:col>
      <xdr:colOff>152400</xdr:colOff>
      <xdr:row>70</xdr:row>
      <xdr:rowOff>54756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125451</xdr:rowOff>
    </xdr:from>
    <xdr:to>
      <xdr:col>24</xdr:col>
      <xdr:colOff>63500</xdr:colOff>
      <xdr:row>78</xdr:row>
      <xdr:rowOff>126822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98551"/>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163098</xdr:rowOff>
    </xdr:from>
    <xdr:ext cx="534377"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9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140221</xdr:rowOff>
    </xdr:from>
    <xdr:to>
      <xdr:col>24</xdr:col>
      <xdr:colOff>114300</xdr:colOff>
      <xdr:row>78</xdr:row>
      <xdr:rowOff>70371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125451</xdr:rowOff>
    </xdr:from>
    <xdr:to>
      <xdr:col>19</xdr:col>
      <xdr:colOff>177800</xdr:colOff>
      <xdr:row>78</xdr:row>
      <xdr:rowOff>130099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98551"/>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128155</xdr:rowOff>
    </xdr:from>
    <xdr:to>
      <xdr:col>15</xdr:col>
      <xdr:colOff>50800</xdr:colOff>
      <xdr:row>78</xdr:row>
      <xdr:rowOff>130099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125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126898</xdr:rowOff>
    </xdr:from>
    <xdr:to>
      <xdr:col>10</xdr:col>
      <xdr:colOff>114300</xdr:colOff>
      <xdr:row>78</xdr:row>
      <xdr:rowOff>128155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99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76022</xdr:rowOff>
    </xdr:from>
    <xdr:to>
      <xdr:col>24</xdr:col>
      <xdr:colOff>114300</xdr:colOff>
      <xdr:row>79</xdr:row>
      <xdr:rowOff>6172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162399</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74651</xdr:rowOff>
    </xdr:from>
    <xdr:to>
      <xdr:col>20</xdr:col>
      <xdr:colOff>38100</xdr:colOff>
      <xdr:row>79</xdr:row>
      <xdr:rowOff>4801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167378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79299</xdr:rowOff>
    </xdr:from>
    <xdr:to>
      <xdr:col>15</xdr:col>
      <xdr:colOff>101600</xdr:colOff>
      <xdr:row>79</xdr:row>
      <xdr:rowOff>9449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77355</xdr:rowOff>
    </xdr:from>
    <xdr:to>
      <xdr:col>10</xdr:col>
      <xdr:colOff>165100</xdr:colOff>
      <xdr:row>79</xdr:row>
      <xdr:rowOff>7505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170082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76098</xdr:rowOff>
    </xdr:from>
    <xdr:to>
      <xdr:col>6</xdr:col>
      <xdr:colOff>38100</xdr:colOff>
      <xdr:row>79</xdr:row>
      <xdr:rowOff>6248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168825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114883</xdr:rowOff>
    </xdr:from>
    <xdr:to>
      <xdr:col>24</xdr:col>
      <xdr:colOff>62865</xdr:colOff>
      <xdr:row>98</xdr:row>
      <xdr:rowOff>157716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5383"/>
          <a:ext cx="1270" cy="141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161543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157716</xdr:rowOff>
    </xdr:from>
    <xdr:to>
      <xdr:col>24</xdr:col>
      <xdr:colOff>152400</xdr:colOff>
      <xdr:row>98</xdr:row>
      <xdr:rowOff>157716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5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61560</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114883</xdr:rowOff>
    </xdr:from>
    <xdr:to>
      <xdr:col>24</xdr:col>
      <xdr:colOff>152400</xdr:colOff>
      <xdr:row>90</xdr:row>
      <xdr:rowOff>114883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145901</xdr:rowOff>
    </xdr:from>
    <xdr:to>
      <xdr:col>24</xdr:col>
      <xdr:colOff>63500</xdr:colOff>
      <xdr:row>95</xdr:row>
      <xdr:rowOff>57319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919301"/>
          <a:ext cx="838200" cy="42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124863</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41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146436</xdr:rowOff>
    </xdr:from>
    <xdr:to>
      <xdr:col>24</xdr:col>
      <xdr:colOff>114300</xdr:colOff>
      <xdr:row>95</xdr:row>
      <xdr:rowOff>76586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2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44473</xdr:rowOff>
    </xdr:from>
    <xdr:to>
      <xdr:col>19</xdr:col>
      <xdr:colOff>177800</xdr:colOff>
      <xdr:row>95</xdr:row>
      <xdr:rowOff>57319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332223"/>
          <a:ext cx="889000" cy="1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86142</xdr:rowOff>
    </xdr:from>
    <xdr:to>
      <xdr:col>20</xdr:col>
      <xdr:colOff>38100</xdr:colOff>
      <xdr:row>97</xdr:row>
      <xdr:rowOff>16292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7419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63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44473</xdr:rowOff>
    </xdr:from>
    <xdr:to>
      <xdr:col>15</xdr:col>
      <xdr:colOff>50800</xdr:colOff>
      <xdr:row>95</xdr:row>
      <xdr:rowOff>158074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332223"/>
          <a:ext cx="889000" cy="1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124605</xdr:rowOff>
    </xdr:from>
    <xdr:to>
      <xdr:col>15</xdr:col>
      <xdr:colOff>101600</xdr:colOff>
      <xdr:row>97</xdr:row>
      <xdr:rowOff>54755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45882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6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137342</xdr:rowOff>
    </xdr:from>
    <xdr:to>
      <xdr:col>10</xdr:col>
      <xdr:colOff>114300</xdr:colOff>
      <xdr:row>95</xdr:row>
      <xdr:rowOff>158074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425092"/>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31665</xdr:rowOff>
    </xdr:from>
    <xdr:to>
      <xdr:col>10</xdr:col>
      <xdr:colOff>165100</xdr:colOff>
      <xdr:row>97</xdr:row>
      <xdr:rowOff>133265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6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124392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5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60410</xdr:rowOff>
    </xdr:from>
    <xdr:to>
      <xdr:col>6</xdr:col>
      <xdr:colOff>38100</xdr:colOff>
      <xdr:row>97</xdr:row>
      <xdr:rowOff>162010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69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95101</xdr:rowOff>
    </xdr:from>
    <xdr:to>
      <xdr:col>24</xdr:col>
      <xdr:colOff>114300</xdr:colOff>
      <xdr:row>93</xdr:row>
      <xdr:rowOff>25251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86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117978</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71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6519</xdr:rowOff>
    </xdr:from>
    <xdr:to>
      <xdr:col>20</xdr:col>
      <xdr:colOff>38100</xdr:colOff>
      <xdr:row>95</xdr:row>
      <xdr:rowOff>108119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2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124646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06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165123</xdr:rowOff>
    </xdr:from>
    <xdr:to>
      <xdr:col>15</xdr:col>
      <xdr:colOff>101600</xdr:colOff>
      <xdr:row>95</xdr:row>
      <xdr:rowOff>95273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28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111800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05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107274</xdr:rowOff>
    </xdr:from>
    <xdr:to>
      <xdr:col>10</xdr:col>
      <xdr:colOff>165100</xdr:colOff>
      <xdr:row>96</xdr:row>
      <xdr:rowOff>37424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3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53951</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1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86542</xdr:rowOff>
    </xdr:from>
    <xdr:to>
      <xdr:col>6</xdr:col>
      <xdr:colOff>38100</xdr:colOff>
      <xdr:row>96</xdr:row>
      <xdr:rowOff>16692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3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33219</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44484</xdr:rowOff>
    </xdr:from>
    <xdr:to>
      <xdr:col>54</xdr:col>
      <xdr:colOff>189865</xdr:colOff>
      <xdr:row>39</xdr:row>
      <xdr:rowOff>7176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530884"/>
          <a:ext cx="1270" cy="116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11003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7176</xdr:rowOff>
    </xdr:from>
    <xdr:to>
      <xdr:col>55</xdr:col>
      <xdr:colOff>88900</xdr:colOff>
      <xdr:row>39</xdr:row>
      <xdr:rowOff>7176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162611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30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44484</xdr:rowOff>
    </xdr:from>
    <xdr:to>
      <xdr:col>55</xdr:col>
      <xdr:colOff>88900</xdr:colOff>
      <xdr:row>32</xdr:row>
      <xdr:rowOff>44484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53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152565</xdr:rowOff>
    </xdr:from>
    <xdr:to>
      <xdr:col>55</xdr:col>
      <xdr:colOff>0</xdr:colOff>
      <xdr:row>36</xdr:row>
      <xdr:rowOff>61683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96065"/>
          <a:ext cx="838200" cy="9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23995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2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1118</xdr:rowOff>
    </xdr:from>
    <xdr:to>
      <xdr:col>55</xdr:col>
      <xdr:colOff>50800</xdr:colOff>
      <xdr:row>36</xdr:row>
      <xdr:rowOff>102718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152565</xdr:rowOff>
    </xdr:from>
    <xdr:to>
      <xdr:col>50</xdr:col>
      <xdr:colOff>114300</xdr:colOff>
      <xdr:row>37</xdr:row>
      <xdr:rowOff>85138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96065"/>
          <a:ext cx="889000" cy="11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100037</xdr:rowOff>
    </xdr:from>
    <xdr:to>
      <xdr:col>50</xdr:col>
      <xdr:colOff>165100</xdr:colOff>
      <xdr:row>31</xdr:row>
      <xdr:rowOff>30187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46714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1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78033</xdr:rowOff>
    </xdr:from>
    <xdr:to>
      <xdr:col>45</xdr:col>
      <xdr:colOff>177800</xdr:colOff>
      <xdr:row>37</xdr:row>
      <xdr:rowOff>85138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50233"/>
          <a:ext cx="889000" cy="17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40418</xdr:rowOff>
    </xdr:from>
    <xdr:to>
      <xdr:col>46</xdr:col>
      <xdr:colOff>38100</xdr:colOff>
      <xdr:row>37</xdr:row>
      <xdr:rowOff>142018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133145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4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50994</xdr:rowOff>
    </xdr:from>
    <xdr:to>
      <xdr:col>41</xdr:col>
      <xdr:colOff>50800</xdr:colOff>
      <xdr:row>36</xdr:row>
      <xdr:rowOff>78033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223194"/>
          <a:ext cx="889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115646</xdr:rowOff>
    </xdr:from>
    <xdr:to>
      <xdr:col>41</xdr:col>
      <xdr:colOff>101600</xdr:colOff>
      <xdr:row>38</xdr:row>
      <xdr:rowOff>45796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5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36923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121599</xdr:rowOff>
    </xdr:from>
    <xdr:to>
      <xdr:col>36</xdr:col>
      <xdr:colOff>165100</xdr:colOff>
      <xdr:row>38</xdr:row>
      <xdr:rowOff>51749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6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42876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5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10883</xdr:rowOff>
    </xdr:from>
    <xdr:to>
      <xdr:col>55</xdr:col>
      <xdr:colOff>50800</xdr:colOff>
      <xdr:row>36</xdr:row>
      <xdr:rowOff>112483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160760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101765</xdr:rowOff>
    </xdr:from>
    <xdr:to>
      <xdr:col>50</xdr:col>
      <xdr:colOff>165100</xdr:colOff>
      <xdr:row>31</xdr:row>
      <xdr:rowOff>31915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23042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3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34338</xdr:rowOff>
    </xdr:from>
    <xdr:to>
      <xdr:col>46</xdr:col>
      <xdr:colOff>38100</xdr:colOff>
      <xdr:row>37</xdr:row>
      <xdr:rowOff>135938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152465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27233</xdr:rowOff>
    </xdr:from>
    <xdr:to>
      <xdr:col>41</xdr:col>
      <xdr:colOff>101600</xdr:colOff>
      <xdr:row>36</xdr:row>
      <xdr:rowOff>128833</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145360</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7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194</xdr:rowOff>
    </xdr:from>
    <xdr:to>
      <xdr:col>36</xdr:col>
      <xdr:colOff>165100</xdr:colOff>
      <xdr:row>36</xdr:row>
      <xdr:rowOff>101794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118321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94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74732</xdr:rowOff>
    </xdr:from>
    <xdr:to>
      <xdr:col>54</xdr:col>
      <xdr:colOff>189865</xdr:colOff>
      <xdr:row>57</xdr:row>
      <xdr:rowOff>115324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47232"/>
          <a:ext cx="1270" cy="124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119151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8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115324</xdr:rowOff>
    </xdr:from>
    <xdr:to>
      <xdr:col>55</xdr:col>
      <xdr:colOff>88900</xdr:colOff>
      <xdr:row>57</xdr:row>
      <xdr:rowOff>115324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88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21409</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2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74732</xdr:rowOff>
    </xdr:from>
    <xdr:to>
      <xdr:col>55</xdr:col>
      <xdr:colOff>88900</xdr:colOff>
      <xdr:row>50</xdr:row>
      <xdr:rowOff>74732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74732</xdr:rowOff>
    </xdr:from>
    <xdr:to>
      <xdr:col>55</xdr:col>
      <xdr:colOff>0</xdr:colOff>
      <xdr:row>51</xdr:row>
      <xdr:rowOff>131287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8647232"/>
          <a:ext cx="838200" cy="22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121284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79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142857</xdr:rowOff>
    </xdr:from>
    <xdr:to>
      <xdr:col>55</xdr:col>
      <xdr:colOff>50800</xdr:colOff>
      <xdr:row>55</xdr:row>
      <xdr:rowOff>73007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4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81506</xdr:rowOff>
    </xdr:from>
    <xdr:to>
      <xdr:col>50</xdr:col>
      <xdr:colOff>114300</xdr:colOff>
      <xdr:row>51</xdr:row>
      <xdr:rowOff>131287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25456"/>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135732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2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81506</xdr:rowOff>
    </xdr:from>
    <xdr:to>
      <xdr:col>45</xdr:col>
      <xdr:colOff>177800</xdr:colOff>
      <xdr:row>54</xdr:row>
      <xdr:rowOff>67600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25456"/>
          <a:ext cx="889000" cy="50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101762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1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67600</xdr:rowOff>
    </xdr:from>
    <xdr:to>
      <xdr:col>41</xdr:col>
      <xdr:colOff>50800</xdr:colOff>
      <xdr:row>54</xdr:row>
      <xdr:rowOff>154841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25900"/>
          <a:ext cx="889000" cy="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133819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6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124157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5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23932</xdr:rowOff>
    </xdr:from>
    <xdr:to>
      <xdr:col>55</xdr:col>
      <xdr:colOff>50800</xdr:colOff>
      <xdr:row>50</xdr:row>
      <xdr:rowOff>125532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5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148409</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54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80487</xdr:rowOff>
    </xdr:from>
    <xdr:to>
      <xdr:col>50</xdr:col>
      <xdr:colOff>165100</xdr:colOff>
      <xdr:row>52</xdr:row>
      <xdr:rowOff>10637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8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27164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59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30706</xdr:rowOff>
    </xdr:from>
    <xdr:to>
      <xdr:col>46</xdr:col>
      <xdr:colOff>38100</xdr:colOff>
      <xdr:row>51</xdr:row>
      <xdr:rowOff>132306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7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148833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5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16800</xdr:rowOff>
    </xdr:from>
    <xdr:to>
      <xdr:col>41</xdr:col>
      <xdr:colOff>101600</xdr:colOff>
      <xdr:row>54</xdr:row>
      <xdr:rowOff>118400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134927</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05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104041</xdr:rowOff>
    </xdr:from>
    <xdr:to>
      <xdr:col>36</xdr:col>
      <xdr:colOff>165100</xdr:colOff>
      <xdr:row>55</xdr:row>
      <xdr:rowOff>34191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6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50718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164509</xdr:rowOff>
    </xdr:from>
    <xdr:to>
      <xdr:col>54</xdr:col>
      <xdr:colOff>189865</xdr:colOff>
      <xdr:row>79</xdr:row>
      <xdr:rowOff>89550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166009"/>
          <a:ext cx="1270" cy="1468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93377</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7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89550</xdr:rowOff>
    </xdr:from>
    <xdr:to>
      <xdr:col>55</xdr:col>
      <xdr:colOff>88900</xdr:colOff>
      <xdr:row>79</xdr:row>
      <xdr:rowOff>89550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111186</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4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164509</xdr:rowOff>
    </xdr:from>
    <xdr:to>
      <xdr:col>55</xdr:col>
      <xdr:colOff>88900</xdr:colOff>
      <xdr:row>70</xdr:row>
      <xdr:rowOff>164509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16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111942</xdr:rowOff>
    </xdr:from>
    <xdr:to>
      <xdr:col>55</xdr:col>
      <xdr:colOff>0</xdr:colOff>
      <xdr:row>78</xdr:row>
      <xdr:rowOff>140940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142142"/>
          <a:ext cx="838200" cy="37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116045</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46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93168</xdr:rowOff>
    </xdr:from>
    <xdr:to>
      <xdr:col>55</xdr:col>
      <xdr:colOff>50800</xdr:colOff>
      <xdr:row>78</xdr:row>
      <xdr:rowOff>23318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9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158761</xdr:rowOff>
    </xdr:from>
    <xdr:to>
      <xdr:col>50</xdr:col>
      <xdr:colOff>114300</xdr:colOff>
      <xdr:row>76</xdr:row>
      <xdr:rowOff>111942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2674611"/>
          <a:ext cx="889000" cy="46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50843</xdr:rowOff>
    </xdr:from>
    <xdr:to>
      <xdr:col>50</xdr:col>
      <xdr:colOff>165100</xdr:colOff>
      <xdr:row>75</xdr:row>
      <xdr:rowOff>152443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29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168970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158761</xdr:rowOff>
    </xdr:from>
    <xdr:to>
      <xdr:col>45</xdr:col>
      <xdr:colOff>177800</xdr:colOff>
      <xdr:row>78</xdr:row>
      <xdr:rowOff>19838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74611"/>
          <a:ext cx="889000" cy="7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58453</xdr:rowOff>
    </xdr:from>
    <xdr:to>
      <xdr:col>46</xdr:col>
      <xdr:colOff>38100</xdr:colOff>
      <xdr:row>75</xdr:row>
      <xdr:rowOff>160052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29172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151179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0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127301</xdr:rowOff>
    </xdr:from>
    <xdr:to>
      <xdr:col>41</xdr:col>
      <xdr:colOff>50800</xdr:colOff>
      <xdr:row>78</xdr:row>
      <xdr:rowOff>19838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28951"/>
          <a:ext cx="889000" cy="6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9086</xdr:rowOff>
    </xdr:from>
    <xdr:to>
      <xdr:col>41</xdr:col>
      <xdr:colOff>101600</xdr:colOff>
      <xdr:row>78</xdr:row>
      <xdr:rowOff>110686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8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101813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156696</xdr:rowOff>
    </xdr:from>
    <xdr:to>
      <xdr:col>36</xdr:col>
      <xdr:colOff>165100</xdr:colOff>
      <xdr:row>78</xdr:row>
      <xdr:rowOff>86846</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77973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90140</xdr:rowOff>
    </xdr:from>
    <xdr:to>
      <xdr:col>55</xdr:col>
      <xdr:colOff>50800</xdr:colOff>
      <xdr:row>79</xdr:row>
      <xdr:rowOff>20290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5067</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61142</xdr:rowOff>
    </xdr:from>
    <xdr:to>
      <xdr:col>50</xdr:col>
      <xdr:colOff>165100</xdr:colOff>
      <xdr:row>76</xdr:row>
      <xdr:rowOff>162742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153869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8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107961</xdr:rowOff>
    </xdr:from>
    <xdr:to>
      <xdr:col>46</xdr:col>
      <xdr:colOff>38100</xdr:colOff>
      <xdr:row>74</xdr:row>
      <xdr:rowOff>38111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6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54638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140488</xdr:rowOff>
    </xdr:from>
    <xdr:to>
      <xdr:col>41</xdr:col>
      <xdr:colOff>101600</xdr:colOff>
      <xdr:row>78</xdr:row>
      <xdr:rowOff>70638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4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87165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1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76501</xdr:rowOff>
    </xdr:from>
    <xdr:to>
      <xdr:col>36</xdr:col>
      <xdr:colOff>165100</xdr:colOff>
      <xdr:row>78</xdr:row>
      <xdr:rowOff>6651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2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23178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53355</xdr:rowOff>
    </xdr:from>
    <xdr:to>
      <xdr:col>54</xdr:col>
      <xdr:colOff>189865</xdr:colOff>
      <xdr:row>98</xdr:row>
      <xdr:rowOff>113488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855"/>
          <a:ext cx="1270" cy="143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117315</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113488</xdr:rowOff>
    </xdr:from>
    <xdr:to>
      <xdr:col>55</xdr:col>
      <xdr:colOff>88900</xdr:colOff>
      <xdr:row>98</xdr:row>
      <xdr:rowOff>113488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53355</xdr:rowOff>
    </xdr:from>
    <xdr:to>
      <xdr:col>55</xdr:col>
      <xdr:colOff>88900</xdr:colOff>
      <xdr:row>90</xdr:row>
      <xdr:rowOff>53355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53355</xdr:rowOff>
    </xdr:from>
    <xdr:to>
      <xdr:col>55</xdr:col>
      <xdr:colOff>0</xdr:colOff>
      <xdr:row>94</xdr:row>
      <xdr:rowOff>9539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5483855"/>
          <a:ext cx="838200" cy="64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142341</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3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163914</xdr:rowOff>
    </xdr:from>
    <xdr:to>
      <xdr:col>55</xdr:col>
      <xdr:colOff>50800</xdr:colOff>
      <xdr:row>96</xdr:row>
      <xdr:rowOff>94064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9539</xdr:rowOff>
    </xdr:from>
    <xdr:to>
      <xdr:col>50</xdr:col>
      <xdr:colOff>114300</xdr:colOff>
      <xdr:row>95</xdr:row>
      <xdr:rowOff>120182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125839"/>
          <a:ext cx="8890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57973</xdr:rowOff>
    </xdr:from>
    <xdr:to>
      <xdr:col>50</xdr:col>
      <xdr:colOff>165100</xdr:colOff>
      <xdr:row>96</xdr:row>
      <xdr:rowOff>159573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150700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0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120182</xdr:rowOff>
    </xdr:from>
    <xdr:to>
      <xdr:col>45</xdr:col>
      <xdr:colOff>177800</xdr:colOff>
      <xdr:row>96</xdr:row>
      <xdr:rowOff>14221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407932"/>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34537</xdr:rowOff>
    </xdr:from>
    <xdr:to>
      <xdr:col>46</xdr:col>
      <xdr:colOff>38100</xdr:colOff>
      <xdr:row>96</xdr:row>
      <xdr:rowOff>136137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127264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14221</xdr:rowOff>
    </xdr:from>
    <xdr:to>
      <xdr:col>41</xdr:col>
      <xdr:colOff>50800</xdr:colOff>
      <xdr:row>97</xdr:row>
      <xdr:rowOff>46867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473421"/>
          <a:ext cx="8890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38706</xdr:rowOff>
    </xdr:from>
    <xdr:to>
      <xdr:col>41</xdr:col>
      <xdr:colOff>101600</xdr:colOff>
      <xdr:row>96</xdr:row>
      <xdr:rowOff>140306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131433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68142</xdr:rowOff>
    </xdr:from>
    <xdr:to>
      <xdr:col>36</xdr:col>
      <xdr:colOff>165100</xdr:colOff>
      <xdr:row>96</xdr:row>
      <xdr:rowOff>169742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14819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2555</xdr:rowOff>
    </xdr:from>
    <xdr:to>
      <xdr:col>55</xdr:col>
      <xdr:colOff>50800</xdr:colOff>
      <xdr:row>90</xdr:row>
      <xdr:rowOff>104155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43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127032</xdr:rowOff>
    </xdr:from>
    <xdr:ext cx="599010"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38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130189</xdr:rowOff>
    </xdr:from>
    <xdr:to>
      <xdr:col>50</xdr:col>
      <xdr:colOff>165100</xdr:colOff>
      <xdr:row>94</xdr:row>
      <xdr:rowOff>60339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76866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8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69382</xdr:rowOff>
    </xdr:from>
    <xdr:to>
      <xdr:col>46</xdr:col>
      <xdr:colOff>38100</xdr:colOff>
      <xdr:row>95</xdr:row>
      <xdr:rowOff>170982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134871</xdr:rowOff>
    </xdr:from>
    <xdr:to>
      <xdr:col>41</xdr:col>
      <xdr:colOff>101600</xdr:colOff>
      <xdr:row>96</xdr:row>
      <xdr:rowOff>65021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81548</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1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167517</xdr:rowOff>
    </xdr:from>
    <xdr:to>
      <xdr:col>36</xdr:col>
      <xdr:colOff>165100</xdr:colOff>
      <xdr:row>97</xdr:row>
      <xdr:rowOff>97667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88794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41128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84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159255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41128</xdr:rowOff>
    </xdr:from>
    <xdr:to>
      <xdr:col>86</xdr:col>
      <xdr:colOff>25400</xdr:colOff>
      <xdr:row>30</xdr:row>
      <xdr:rowOff>41128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8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171018</xdr:rowOff>
    </xdr:from>
    <xdr:to>
      <xdr:col>85</xdr:col>
      <xdr:colOff>127000</xdr:colOff>
      <xdr:row>38</xdr:row>
      <xdr:rowOff>16850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514668"/>
          <a:ext cx="8382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45437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1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22560</xdr:rowOff>
    </xdr:from>
    <xdr:to>
      <xdr:col>85</xdr:col>
      <xdr:colOff>177800</xdr:colOff>
      <xdr:row>37</xdr:row>
      <xdr:rowOff>124160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3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16850</xdr:rowOff>
    </xdr:from>
    <xdr:to>
      <xdr:col>81</xdr:col>
      <xdr:colOff>50800</xdr:colOff>
      <xdr:row>38</xdr:row>
      <xdr:rowOff>117937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531950"/>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52141</xdr:rowOff>
    </xdr:from>
    <xdr:to>
      <xdr:col>81</xdr:col>
      <xdr:colOff>101600</xdr:colOff>
      <xdr:row>33</xdr:row>
      <xdr:rowOff>153741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170268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14111" y="54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52649</xdr:rowOff>
    </xdr:from>
    <xdr:to>
      <xdr:col>76</xdr:col>
      <xdr:colOff>114300</xdr:colOff>
      <xdr:row>38</xdr:row>
      <xdr:rowOff>117937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67749"/>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31659</xdr:rowOff>
    </xdr:from>
    <xdr:to>
      <xdr:col>76</xdr:col>
      <xdr:colOff>165100</xdr:colOff>
      <xdr:row>34</xdr:row>
      <xdr:rowOff>133259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86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149786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563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52649</xdr:rowOff>
    </xdr:from>
    <xdr:to>
      <xdr:col>71</xdr:col>
      <xdr:colOff>177800</xdr:colOff>
      <xdr:row>38</xdr:row>
      <xdr:rowOff>59279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5677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109565</xdr:rowOff>
    </xdr:from>
    <xdr:to>
      <xdr:col>72</xdr:col>
      <xdr:colOff>38100</xdr:colOff>
      <xdr:row>38</xdr:row>
      <xdr:rowOff>39715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45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56242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142987</xdr:rowOff>
    </xdr:from>
    <xdr:to>
      <xdr:col>67</xdr:col>
      <xdr:colOff>101600</xdr:colOff>
      <xdr:row>38</xdr:row>
      <xdr:rowOff>73137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89664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6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120218</xdr:rowOff>
    </xdr:from>
    <xdr:to>
      <xdr:col>85</xdr:col>
      <xdr:colOff>177800</xdr:colOff>
      <xdr:row>38</xdr:row>
      <xdr:rowOff>50368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98645</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4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137501</xdr:rowOff>
    </xdr:from>
    <xdr:to>
      <xdr:col>81</xdr:col>
      <xdr:colOff>101600</xdr:colOff>
      <xdr:row>38</xdr:row>
      <xdr:rowOff>67650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81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58777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5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67137</xdr:rowOff>
    </xdr:from>
    <xdr:to>
      <xdr:col>76</xdr:col>
      <xdr:colOff>165100</xdr:colOff>
      <xdr:row>38</xdr:row>
      <xdr:rowOff>168737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159864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1849</xdr:rowOff>
    </xdr:from>
    <xdr:to>
      <xdr:col>72</xdr:col>
      <xdr:colOff>38100</xdr:colOff>
      <xdr:row>38</xdr:row>
      <xdr:rowOff>103449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1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94576</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8479</xdr:rowOff>
    </xdr:from>
    <xdr:to>
      <xdr:col>67</xdr:col>
      <xdr:colOff>101600</xdr:colOff>
      <xdr:row>38</xdr:row>
      <xdr:rowOff>110079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2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101206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1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99123</xdr:rowOff>
    </xdr:from>
    <xdr:to>
      <xdr:col>85</xdr:col>
      <xdr:colOff>126364</xdr:colOff>
      <xdr:row>78</xdr:row>
      <xdr:rowOff>135714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100623"/>
          <a:ext cx="1269" cy="140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139541</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51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135714</xdr:rowOff>
    </xdr:from>
    <xdr:to>
      <xdr:col>86</xdr:col>
      <xdr:colOff>25400</xdr:colOff>
      <xdr:row>78</xdr:row>
      <xdr:rowOff>135714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50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45800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7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99123</xdr:rowOff>
    </xdr:from>
    <xdr:to>
      <xdr:col>86</xdr:col>
      <xdr:colOff>25400</xdr:colOff>
      <xdr:row>70</xdr:row>
      <xdr:rowOff>99123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10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103110</xdr:rowOff>
    </xdr:from>
    <xdr:to>
      <xdr:col>85</xdr:col>
      <xdr:colOff>127000</xdr:colOff>
      <xdr:row>73</xdr:row>
      <xdr:rowOff>130528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276060"/>
          <a:ext cx="838200" cy="3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49568</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0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71141</xdr:rowOff>
    </xdr:from>
    <xdr:to>
      <xdr:col>85</xdr:col>
      <xdr:colOff>177800</xdr:colOff>
      <xdr:row>76</xdr:row>
      <xdr:rowOff>1290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103110</xdr:rowOff>
    </xdr:from>
    <xdr:to>
      <xdr:col>81</xdr:col>
      <xdr:colOff>50800</xdr:colOff>
      <xdr:row>74</xdr:row>
      <xdr:rowOff>68476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276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23135</xdr:rowOff>
    </xdr:from>
    <xdr:to>
      <xdr:col>81</xdr:col>
      <xdr:colOff>101600</xdr:colOff>
      <xdr:row>75</xdr:row>
      <xdr:rowOff>124735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115862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43931</xdr:rowOff>
    </xdr:from>
    <xdr:to>
      <xdr:col>76</xdr:col>
      <xdr:colOff>114300</xdr:colOff>
      <xdr:row>74</xdr:row>
      <xdr:rowOff>68476</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388331"/>
          <a:ext cx="889000" cy="3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84571</xdr:rowOff>
    </xdr:from>
    <xdr:to>
      <xdr:col>76</xdr:col>
      <xdr:colOff>165100</xdr:colOff>
      <xdr:row>76</xdr:row>
      <xdr:rowOff>14722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5849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87537</xdr:rowOff>
    </xdr:from>
    <xdr:to>
      <xdr:col>71</xdr:col>
      <xdr:colOff>177800</xdr:colOff>
      <xdr:row>72</xdr:row>
      <xdr:rowOff>43931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089037"/>
          <a:ext cx="889000" cy="29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98830</xdr:rowOff>
    </xdr:from>
    <xdr:to>
      <xdr:col>72</xdr:col>
      <xdr:colOff>38100</xdr:colOff>
      <xdr:row>76</xdr:row>
      <xdr:rowOff>28980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20107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90957</xdr:rowOff>
    </xdr:from>
    <xdr:to>
      <xdr:col>67</xdr:col>
      <xdr:colOff>101600</xdr:colOff>
      <xdr:row>76</xdr:row>
      <xdr:rowOff>21107</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9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12234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0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79728</xdr:rowOff>
    </xdr:from>
    <xdr:to>
      <xdr:col>85</xdr:col>
      <xdr:colOff>177800</xdr:colOff>
      <xdr:row>74</xdr:row>
      <xdr:rowOff>9878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5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102605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4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52310</xdr:rowOff>
    </xdr:from>
    <xdr:to>
      <xdr:col>81</xdr:col>
      <xdr:colOff>101600</xdr:colOff>
      <xdr:row>71</xdr:row>
      <xdr:rowOff>153910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2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170437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181795" y="120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17676</xdr:rowOff>
    </xdr:from>
    <xdr:to>
      <xdr:col>76</xdr:col>
      <xdr:colOff>165100</xdr:colOff>
      <xdr:row>74</xdr:row>
      <xdr:rowOff>119276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70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135803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48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164581</xdr:rowOff>
    </xdr:from>
    <xdr:to>
      <xdr:col>72</xdr:col>
      <xdr:colOff>38100</xdr:colOff>
      <xdr:row>72</xdr:row>
      <xdr:rowOff>94731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33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111258</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03795" y="1211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36737</xdr:rowOff>
    </xdr:from>
    <xdr:to>
      <xdr:col>67</xdr:col>
      <xdr:colOff>101600</xdr:colOff>
      <xdr:row>70</xdr:row>
      <xdr:rowOff>138337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03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154864</xdr:rowOff>
    </xdr:from>
    <xdr:ext cx="599010"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14795" y="1181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136931</xdr:rowOff>
    </xdr:from>
    <xdr:to>
      <xdr:col>85</xdr:col>
      <xdr:colOff>126364</xdr:colOff>
      <xdr:row>98</xdr:row>
      <xdr:rowOff>95390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567431"/>
          <a:ext cx="1269" cy="133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99217</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69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95390</xdr:rowOff>
    </xdr:from>
    <xdr:to>
      <xdr:col>86</xdr:col>
      <xdr:colOff>25400</xdr:colOff>
      <xdr:row>98</xdr:row>
      <xdr:rowOff>95390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689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83608</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342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136931</xdr:rowOff>
    </xdr:from>
    <xdr:to>
      <xdr:col>86</xdr:col>
      <xdr:colOff>25400</xdr:colOff>
      <xdr:row>90</xdr:row>
      <xdr:rowOff>136931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56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101867</xdr:rowOff>
    </xdr:from>
    <xdr:to>
      <xdr:col>85</xdr:col>
      <xdr:colOff>127000</xdr:colOff>
      <xdr:row>94</xdr:row>
      <xdr:rowOff>150546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5875267"/>
          <a:ext cx="838200" cy="39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102849</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390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124422</xdr:rowOff>
    </xdr:from>
    <xdr:to>
      <xdr:col>85</xdr:col>
      <xdr:colOff>177800</xdr:colOff>
      <xdr:row>96</xdr:row>
      <xdr:rowOff>54572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4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150546</xdr:rowOff>
    </xdr:from>
    <xdr:to>
      <xdr:col>81</xdr:col>
      <xdr:colOff>50800</xdr:colOff>
      <xdr:row>95</xdr:row>
      <xdr:rowOff>16396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266846"/>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161269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16396</xdr:rowOff>
    </xdr:from>
    <xdr:to>
      <xdr:col>76</xdr:col>
      <xdr:colOff>114300</xdr:colOff>
      <xdr:row>96</xdr:row>
      <xdr:rowOff>32779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304146"/>
          <a:ext cx="889000" cy="1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75759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3924</xdr:rowOff>
    </xdr:from>
    <xdr:to>
      <xdr:col>71</xdr:col>
      <xdr:colOff>177800</xdr:colOff>
      <xdr:row>96</xdr:row>
      <xdr:rowOff>32779</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5777324"/>
          <a:ext cx="889000" cy="71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105706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119930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51067</xdr:rowOff>
    </xdr:from>
    <xdr:to>
      <xdr:col>85</xdr:col>
      <xdr:colOff>177800</xdr:colOff>
      <xdr:row>92</xdr:row>
      <xdr:rowOff>152667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58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73944</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567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99746</xdr:rowOff>
    </xdr:from>
    <xdr:to>
      <xdr:col>81</xdr:col>
      <xdr:colOff>101600</xdr:colOff>
      <xdr:row>95</xdr:row>
      <xdr:rowOff>29896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2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46423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9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137046</xdr:rowOff>
    </xdr:from>
    <xdr:to>
      <xdr:col>76</xdr:col>
      <xdr:colOff>165100</xdr:colOff>
      <xdr:row>95</xdr:row>
      <xdr:rowOff>67196</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2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83723</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0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153429</xdr:rowOff>
    </xdr:from>
    <xdr:to>
      <xdr:col>72</xdr:col>
      <xdr:colOff>38100</xdr:colOff>
      <xdr:row>96</xdr:row>
      <xdr:rowOff>83579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4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100106</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21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124574</xdr:rowOff>
    </xdr:from>
    <xdr:to>
      <xdr:col>67</xdr:col>
      <xdr:colOff>101600</xdr:colOff>
      <xdr:row>92</xdr:row>
      <xdr:rowOff>54724</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57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71251</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550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16542</xdr:rowOff>
    </xdr:from>
    <xdr:to>
      <xdr:col>116</xdr:col>
      <xdr:colOff>62864</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31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134669</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0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16542</xdr:rowOff>
    </xdr:from>
    <xdr:to>
      <xdr:col>116</xdr:col>
      <xdr:colOff>152400</xdr:colOff>
      <xdr:row>31</xdr:row>
      <xdr:rowOff>16542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76549</xdr:rowOff>
    </xdr:from>
    <xdr:to>
      <xdr:col>116</xdr:col>
      <xdr:colOff>63500</xdr:colOff>
      <xdr:row>33</xdr:row>
      <xdr:rowOff>11456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1323300" y="5562949"/>
          <a:ext cx="838200" cy="10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4291</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76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25864</xdr:rowOff>
    </xdr:from>
    <xdr:to>
      <xdr:col>116</xdr:col>
      <xdr:colOff>114300</xdr:colOff>
      <xdr:row>36</xdr:row>
      <xdr:rowOff>127464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19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11456</xdr:rowOff>
    </xdr:from>
    <xdr:to>
      <xdr:col>111</xdr:col>
      <xdr:colOff>177800</xdr:colOff>
      <xdr:row>35</xdr:row>
      <xdr:rowOff>34258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669306"/>
          <a:ext cx="889000" cy="3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9976</xdr:rowOff>
    </xdr:from>
    <xdr:to>
      <xdr:col>112</xdr:col>
      <xdr:colOff>38100</xdr:colOff>
      <xdr:row>36</xdr:row>
      <xdr:rowOff>111576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18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102703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7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34258</xdr:rowOff>
    </xdr:from>
    <xdr:to>
      <xdr:col>107</xdr:col>
      <xdr:colOff>50800</xdr:colOff>
      <xdr:row>35</xdr:row>
      <xdr:rowOff>45231</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03500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56267</xdr:rowOff>
    </xdr:from>
    <xdr:to>
      <xdr:col>107</xdr:col>
      <xdr:colOff>101600</xdr:colOff>
      <xdr:row>36</xdr:row>
      <xdr:rowOff>157867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148994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32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45231</xdr:rowOff>
    </xdr:from>
    <xdr:to>
      <xdr:col>102</xdr:col>
      <xdr:colOff>114300</xdr:colOff>
      <xdr:row>35</xdr:row>
      <xdr:rowOff>104096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8656300" y="604598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146964</xdr:rowOff>
    </xdr:from>
    <xdr:to>
      <xdr:col>102</xdr:col>
      <xdr:colOff>165100</xdr:colOff>
      <xdr:row>37</xdr:row>
      <xdr:rowOff>77114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68241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4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146793</xdr:rowOff>
    </xdr:from>
    <xdr:to>
      <xdr:col>98</xdr:col>
      <xdr:colOff>38100</xdr:colOff>
      <xdr:row>37</xdr:row>
      <xdr:rowOff>76943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1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68070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1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25749</xdr:rowOff>
    </xdr:from>
    <xdr:to>
      <xdr:col>116</xdr:col>
      <xdr:colOff>114300</xdr:colOff>
      <xdr:row>32</xdr:row>
      <xdr:rowOff>127349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551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48626</xdr:rowOff>
    </xdr:from>
    <xdr:ext cx="534377"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536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132106</xdr:rowOff>
    </xdr:from>
    <xdr:to>
      <xdr:col>112</xdr:col>
      <xdr:colOff>38100</xdr:colOff>
      <xdr:row>33</xdr:row>
      <xdr:rowOff>62256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6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78783</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56111" y="53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154908</xdr:rowOff>
    </xdr:from>
    <xdr:to>
      <xdr:col>107</xdr:col>
      <xdr:colOff>101600</xdr:colOff>
      <xdr:row>35</xdr:row>
      <xdr:rowOff>85058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59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101585</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57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165881</xdr:rowOff>
    </xdr:from>
    <xdr:to>
      <xdr:col>102</xdr:col>
      <xdr:colOff>165100</xdr:colOff>
      <xdr:row>35</xdr:row>
      <xdr:rowOff>96031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599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112558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577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53296</xdr:rowOff>
    </xdr:from>
    <xdr:to>
      <xdr:col>98</xdr:col>
      <xdr:colOff>38100</xdr:colOff>
      <xdr:row>35</xdr:row>
      <xdr:rowOff>154896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0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171423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582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127081</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99581"/>
          <a:ext cx="1269" cy="138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73758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7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127081</xdr:rowOff>
    </xdr:from>
    <xdr:to>
      <xdr:col>116</xdr:col>
      <xdr:colOff>152400</xdr:colOff>
      <xdr:row>50</xdr:row>
      <xdr:rowOff>127081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9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127264</xdr:rowOff>
    </xdr:from>
    <xdr:to>
      <xdr:col>116</xdr:col>
      <xdr:colOff>63500</xdr:colOff>
      <xdr:row>58</xdr:row>
      <xdr:rowOff>127539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071364"/>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102633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532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79756</xdr:rowOff>
    </xdr:from>
    <xdr:to>
      <xdr:col>116</xdr:col>
      <xdr:colOff>114300</xdr:colOff>
      <xdr:row>57</xdr:row>
      <xdr:rowOff>9906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68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127539</xdr:rowOff>
    </xdr:from>
    <xdr:to>
      <xdr:col>111</xdr:col>
      <xdr:colOff>177800</xdr:colOff>
      <xdr:row>58</xdr:row>
      <xdr:rowOff>133756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071639"/>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169184</xdr:rowOff>
    </xdr:from>
    <xdr:to>
      <xdr:col>112</xdr:col>
      <xdr:colOff>38100</xdr:colOff>
      <xdr:row>56</xdr:row>
      <xdr:rowOff>99334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59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115861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3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122144</xdr:rowOff>
    </xdr:from>
    <xdr:to>
      <xdr:col>107</xdr:col>
      <xdr:colOff>50800</xdr:colOff>
      <xdr:row>58</xdr:row>
      <xdr:rowOff>133756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66244"/>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23703</xdr:rowOff>
    </xdr:from>
    <xdr:to>
      <xdr:col>107</xdr:col>
      <xdr:colOff>101600</xdr:colOff>
      <xdr:row>56</xdr:row>
      <xdr:rowOff>125303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6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141830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40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37195</xdr:rowOff>
    </xdr:from>
    <xdr:to>
      <xdr:col>102</xdr:col>
      <xdr:colOff>114300</xdr:colOff>
      <xdr:row>58</xdr:row>
      <xdr:rowOff>122144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81295"/>
          <a:ext cx="889000" cy="8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30561</xdr:rowOff>
    </xdr:from>
    <xdr:to>
      <xdr:col>102</xdr:col>
      <xdr:colOff>165100</xdr:colOff>
      <xdr:row>56</xdr:row>
      <xdr:rowOff>132161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63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148688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40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21600</xdr:rowOff>
    </xdr:from>
    <xdr:to>
      <xdr:col>98</xdr:col>
      <xdr:colOff>38100</xdr:colOff>
      <xdr:row>56</xdr:row>
      <xdr:rowOff>123200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6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139727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3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76464</xdr:rowOff>
    </xdr:from>
    <xdr:to>
      <xdr:col>116</xdr:col>
      <xdr:colOff>114300</xdr:colOff>
      <xdr:row>59</xdr:row>
      <xdr:rowOff>6614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162841</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76739</xdr:rowOff>
    </xdr:from>
    <xdr:to>
      <xdr:col>112</xdr:col>
      <xdr:colOff>38100</xdr:colOff>
      <xdr:row>59</xdr:row>
      <xdr:rowOff>6889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169466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13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82956</xdr:rowOff>
    </xdr:from>
    <xdr:to>
      <xdr:col>107</xdr:col>
      <xdr:colOff>101600</xdr:colOff>
      <xdr:row>59</xdr:row>
      <xdr:rowOff>13106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4233</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119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71344</xdr:rowOff>
    </xdr:from>
    <xdr:to>
      <xdr:col>102</xdr:col>
      <xdr:colOff>165100</xdr:colOff>
      <xdr:row>59</xdr:row>
      <xdr:rowOff>1494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164071</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0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157845</xdr:rowOff>
    </xdr:from>
    <xdr:to>
      <xdr:col>98</xdr:col>
      <xdr:colOff>38100</xdr:colOff>
      <xdr:row>58</xdr:row>
      <xdr:rowOff>87995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79122</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116794</xdr:rowOff>
    </xdr:from>
    <xdr:to>
      <xdr:col>116</xdr:col>
      <xdr:colOff>62864</xdr:colOff>
      <xdr:row>78</xdr:row>
      <xdr:rowOff>52763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18294"/>
          <a:ext cx="1269" cy="130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56590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52763</xdr:rowOff>
    </xdr:from>
    <xdr:to>
      <xdr:col>116</xdr:col>
      <xdr:colOff>152400</xdr:colOff>
      <xdr:row>78</xdr:row>
      <xdr:rowOff>52763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63471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116794</xdr:rowOff>
    </xdr:from>
    <xdr:to>
      <xdr:col>116</xdr:col>
      <xdr:colOff>152400</xdr:colOff>
      <xdr:row>70</xdr:row>
      <xdr:rowOff>116794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1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29721</xdr:rowOff>
    </xdr:from>
    <xdr:to>
      <xdr:col>116</xdr:col>
      <xdr:colOff>63500</xdr:colOff>
      <xdr:row>72</xdr:row>
      <xdr:rowOff>76355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374121"/>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108315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9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129888</xdr:rowOff>
    </xdr:from>
    <xdr:to>
      <xdr:col>116</xdr:col>
      <xdr:colOff>114300</xdr:colOff>
      <xdr:row>75</xdr:row>
      <xdr:rowOff>60038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1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44076</xdr:rowOff>
    </xdr:from>
    <xdr:to>
      <xdr:col>111</xdr:col>
      <xdr:colOff>177800</xdr:colOff>
      <xdr:row>72</xdr:row>
      <xdr:rowOff>76355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045576"/>
          <a:ext cx="889000" cy="3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110457</xdr:rowOff>
    </xdr:from>
    <xdr:to>
      <xdr:col>112</xdr:col>
      <xdr:colOff>38100</xdr:colOff>
      <xdr:row>75</xdr:row>
      <xdr:rowOff>40607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31734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44076</xdr:rowOff>
    </xdr:from>
    <xdr:to>
      <xdr:col>107</xdr:col>
      <xdr:colOff>50800</xdr:colOff>
      <xdr:row>70</xdr:row>
      <xdr:rowOff>84516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045576"/>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156108</xdr:rowOff>
    </xdr:from>
    <xdr:to>
      <xdr:col>107</xdr:col>
      <xdr:colOff>101600</xdr:colOff>
      <xdr:row>74</xdr:row>
      <xdr:rowOff>86258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77385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84516</xdr:rowOff>
    </xdr:from>
    <xdr:to>
      <xdr:col>102</xdr:col>
      <xdr:colOff>114300</xdr:colOff>
      <xdr:row>70</xdr:row>
      <xdr:rowOff>164823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086016"/>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145662</xdr:rowOff>
    </xdr:from>
    <xdr:to>
      <xdr:col>102</xdr:col>
      <xdr:colOff>165100</xdr:colOff>
      <xdr:row>74</xdr:row>
      <xdr:rowOff>75812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66939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146873</xdr:rowOff>
    </xdr:from>
    <xdr:to>
      <xdr:col>98</xdr:col>
      <xdr:colOff>38100</xdr:colOff>
      <xdr:row>74</xdr:row>
      <xdr:rowOff>77023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68150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150371</xdr:rowOff>
    </xdr:from>
    <xdr:to>
      <xdr:col>116</xdr:col>
      <xdr:colOff>114300</xdr:colOff>
      <xdr:row>72</xdr:row>
      <xdr:rowOff>80521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1798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1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25555</xdr:rowOff>
    </xdr:from>
    <xdr:to>
      <xdr:col>112</xdr:col>
      <xdr:colOff>38100</xdr:colOff>
      <xdr:row>72</xdr:row>
      <xdr:rowOff>127155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3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143682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1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164726</xdr:rowOff>
    </xdr:from>
    <xdr:to>
      <xdr:col>107</xdr:col>
      <xdr:colOff>101600</xdr:colOff>
      <xdr:row>70</xdr:row>
      <xdr:rowOff>94876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19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111403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17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33716</xdr:rowOff>
    </xdr:from>
    <xdr:to>
      <xdr:col>102</xdr:col>
      <xdr:colOff>165100</xdr:colOff>
      <xdr:row>70</xdr:row>
      <xdr:rowOff>135316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0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68</xdr:row>
      <xdr:rowOff>151843</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18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114023</xdr:rowOff>
    </xdr:from>
    <xdr:to>
      <xdr:col>98</xdr:col>
      <xdr:colOff>38100</xdr:colOff>
      <xdr:row>71</xdr:row>
      <xdr:rowOff>44173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1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60700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1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歳出決算総額は、前年度よりも減少し住民一人当たり約</a:t>
          </a:r>
          <a:r>
            <a:rPr kumimoji="1" lang="en-US" altLang="ja-JP" sz="1300">
              <a:latin typeface="ＭＳ Ｐゴシック" panose="020B0600070205080204" pitchFamily="50" charset="-128"/>
              <a:ea typeface="ＭＳ Ｐゴシック" panose="020B0600070205080204" pitchFamily="50" charset="-128"/>
            </a:rPr>
            <a:t>977,560</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157,319</a:t>
          </a:r>
          <a:r>
            <a:rPr kumimoji="1" lang="ja-JP" altLang="en-US" sz="1300">
              <a:latin typeface="ＭＳ Ｐゴシック" panose="020B0600070205080204" pitchFamily="50" charset="-128"/>
              <a:ea typeface="ＭＳ Ｐゴシック" panose="020B0600070205080204" pitchFamily="50" charset="-128"/>
            </a:rPr>
            <a:t>円となっており、人口減少の影響及び類似団体を比較して職員数が多いことが原因である。</a:t>
          </a:r>
        </a:p>
        <a:p>
          <a:r>
            <a:rPr kumimoji="1" lang="ja-JP" altLang="en-US" sz="1300">
              <a:latin typeface="ＭＳ Ｐゴシック" panose="020B0600070205080204" pitchFamily="50" charset="-128"/>
              <a:ea typeface="ＭＳ Ｐゴシック" panose="020B0600070205080204" pitchFamily="50" charset="-128"/>
            </a:rPr>
            <a:t>　その他、主な構成要素の一つである補助費等は、子育て世代、非課税世代への特別給付金もあり、</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元年度よりわずかに高い水準となっている。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は、前年度に続き高い水準にある。新規整備については義務教育学校建設事業などの完了に伴い、前年度に比べ減少しているが、更新整備については前年度に続きＣＡＴＶ施設整備事業（光化）、観光施設整備事業、トンネル長寿命化事業、古代住居等修復事業等により増加している。最終的に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922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円の増加となった。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公債費は、前年度多額の繰上償還があったため高い値となっていたが、今年度は前年度より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25,919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円減少している。ただし、類団平均と比べると依然高い水準となる。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投資及び出資金は、水道・下水道事業会計等への出資金が増加したことにより前年度よりも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1,861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160084</xdr:rowOff>
    </xdr:from>
    <xdr:to>
      <xdr:col>24</xdr:col>
      <xdr:colOff>62865</xdr:colOff>
      <xdr:row>38</xdr:row>
      <xdr:rowOff>6541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3584"/>
          <a:ext cx="1270" cy="12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10368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6541</xdr:rowOff>
    </xdr:from>
    <xdr:to>
      <xdr:col>24</xdr:col>
      <xdr:colOff>152400</xdr:colOff>
      <xdr:row>38</xdr:row>
      <xdr:rowOff>6541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106761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160084</xdr:rowOff>
    </xdr:from>
    <xdr:to>
      <xdr:col>24</xdr:col>
      <xdr:colOff>152400</xdr:colOff>
      <xdr:row>30</xdr:row>
      <xdr:rowOff>160084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111316</xdr:rowOff>
    </xdr:from>
    <xdr:to>
      <xdr:col>24</xdr:col>
      <xdr:colOff>63500</xdr:colOff>
      <xdr:row>34</xdr:row>
      <xdr:rowOff>123317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0616"/>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102188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2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123761</xdr:rowOff>
    </xdr:from>
    <xdr:to>
      <xdr:col>24</xdr:col>
      <xdr:colOff>114300</xdr:colOff>
      <xdr:row>36</xdr:row>
      <xdr:rowOff>53911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100266</xdr:rowOff>
    </xdr:from>
    <xdr:to>
      <xdr:col>19</xdr:col>
      <xdr:colOff>177800</xdr:colOff>
      <xdr:row>34</xdr:row>
      <xdr:rowOff>123317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9566"/>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100266</xdr:rowOff>
    </xdr:from>
    <xdr:to>
      <xdr:col>15</xdr:col>
      <xdr:colOff>50800</xdr:colOff>
      <xdr:row>34</xdr:row>
      <xdr:rowOff>130747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956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19702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34</xdr:row>
      <xdr:rowOff>130747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909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36466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60088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60516</xdr:rowOff>
    </xdr:from>
    <xdr:to>
      <xdr:col>24</xdr:col>
      <xdr:colOff>114300</xdr:colOff>
      <xdr:row>34</xdr:row>
      <xdr:rowOff>162116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83393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72517</xdr:rowOff>
    </xdr:from>
    <xdr:to>
      <xdr:col>20</xdr:col>
      <xdr:colOff>38100</xdr:colOff>
      <xdr:row>35</xdr:row>
      <xdr:rowOff>2667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19194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49466</xdr:rowOff>
    </xdr:from>
    <xdr:to>
      <xdr:col>15</xdr:col>
      <xdr:colOff>101600</xdr:colOff>
      <xdr:row>34</xdr:row>
      <xdr:rowOff>151066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167593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79947</xdr:rowOff>
    </xdr:from>
    <xdr:to>
      <xdr:col>10</xdr:col>
      <xdr:colOff>165100</xdr:colOff>
      <xdr:row>35</xdr:row>
      <xdr:rowOff>10097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26624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11510</xdr:rowOff>
    </xdr:from>
    <xdr:to>
      <xdr:col>24</xdr:col>
      <xdr:colOff>62865</xdr:colOff>
      <xdr:row>57</xdr:row>
      <xdr:rowOff>74929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5460"/>
          <a:ext cx="1270" cy="10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78756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74929</xdr:rowOff>
    </xdr:from>
    <xdr:to>
      <xdr:col>24</xdr:col>
      <xdr:colOff>152400</xdr:colOff>
      <xdr:row>57</xdr:row>
      <xdr:rowOff>74929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129637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3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11510</xdr:rowOff>
    </xdr:from>
    <xdr:to>
      <xdr:col>24</xdr:col>
      <xdr:colOff>152400</xdr:colOff>
      <xdr:row>51</xdr:row>
      <xdr:rowOff>11510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71613</xdr:rowOff>
    </xdr:from>
    <xdr:to>
      <xdr:col>24</xdr:col>
      <xdr:colOff>63500</xdr:colOff>
      <xdr:row>51</xdr:row>
      <xdr:rowOff>11510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644113"/>
          <a:ext cx="838200" cy="11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5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37451</xdr:rowOff>
    </xdr:from>
    <xdr:to>
      <xdr:col>24</xdr:col>
      <xdr:colOff>114300</xdr:colOff>
      <xdr:row>55</xdr:row>
      <xdr:rowOff>139051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71613</xdr:rowOff>
    </xdr:from>
    <xdr:to>
      <xdr:col>19</xdr:col>
      <xdr:colOff>177800</xdr:colOff>
      <xdr:row>53</xdr:row>
      <xdr:rowOff>125143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644113"/>
          <a:ext cx="889000" cy="5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168622</xdr:rowOff>
    </xdr:from>
    <xdr:to>
      <xdr:col>20</xdr:col>
      <xdr:colOff>38100</xdr:colOff>
      <xdr:row>53</xdr:row>
      <xdr:rowOff>98772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89899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125143</xdr:rowOff>
    </xdr:from>
    <xdr:to>
      <xdr:col>15</xdr:col>
      <xdr:colOff>50800</xdr:colOff>
      <xdr:row>53</xdr:row>
      <xdr:rowOff>158294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211993"/>
          <a:ext cx="889000" cy="3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99370</xdr:rowOff>
    </xdr:from>
    <xdr:to>
      <xdr:col>15</xdr:col>
      <xdr:colOff>101600</xdr:colOff>
      <xdr:row>56</xdr:row>
      <xdr:rowOff>29520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20647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62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12173</xdr:rowOff>
    </xdr:from>
    <xdr:to>
      <xdr:col>10</xdr:col>
      <xdr:colOff>114300</xdr:colOff>
      <xdr:row>53</xdr:row>
      <xdr:rowOff>158294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8927573"/>
          <a:ext cx="889000" cy="3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28412</xdr:rowOff>
    </xdr:from>
    <xdr:to>
      <xdr:col>10</xdr:col>
      <xdr:colOff>165100</xdr:colOff>
      <xdr:row>56</xdr:row>
      <xdr:rowOff>130012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29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121139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2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29734</xdr:rowOff>
    </xdr:from>
    <xdr:to>
      <xdr:col>6</xdr:col>
      <xdr:colOff>38100</xdr:colOff>
      <xdr:row>56</xdr:row>
      <xdr:rowOff>131334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3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122461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132160</xdr:rowOff>
    </xdr:from>
    <xdr:to>
      <xdr:col>24</xdr:col>
      <xdr:colOff>114300</xdr:colOff>
      <xdr:row>51</xdr:row>
      <xdr:rowOff>62310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87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85187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65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20813</xdr:rowOff>
    </xdr:from>
    <xdr:to>
      <xdr:col>20</xdr:col>
      <xdr:colOff>38100</xdr:colOff>
      <xdr:row>50</xdr:row>
      <xdr:rowOff>122413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138940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36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74343</xdr:rowOff>
    </xdr:from>
    <xdr:to>
      <xdr:col>15</xdr:col>
      <xdr:colOff>101600</xdr:colOff>
      <xdr:row>54</xdr:row>
      <xdr:rowOff>4493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21020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3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107494</xdr:rowOff>
    </xdr:from>
    <xdr:to>
      <xdr:col>10</xdr:col>
      <xdr:colOff>165100</xdr:colOff>
      <xdr:row>54</xdr:row>
      <xdr:rowOff>37644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54171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6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132823</xdr:rowOff>
    </xdr:from>
    <xdr:to>
      <xdr:col>6</xdr:col>
      <xdr:colOff>38100</xdr:colOff>
      <xdr:row>52</xdr:row>
      <xdr:rowOff>62973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88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79500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86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146024</xdr:rowOff>
    </xdr:from>
    <xdr:to>
      <xdr:col>24</xdr:col>
      <xdr:colOff>62865</xdr:colOff>
      <xdr:row>79</xdr:row>
      <xdr:rowOff>104953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76074"/>
          <a:ext cx="1270" cy="167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108780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5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104953</xdr:rowOff>
    </xdr:from>
    <xdr:to>
      <xdr:col>24</xdr:col>
      <xdr:colOff>152400</xdr:colOff>
      <xdr:row>79</xdr:row>
      <xdr:rowOff>104953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92701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5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146024</xdr:rowOff>
    </xdr:from>
    <xdr:to>
      <xdr:col>24</xdr:col>
      <xdr:colOff>152400</xdr:colOff>
      <xdr:row>69</xdr:row>
      <xdr:rowOff>146024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7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6172</xdr:rowOff>
    </xdr:from>
    <xdr:to>
      <xdr:col>24</xdr:col>
      <xdr:colOff>63500</xdr:colOff>
      <xdr:row>74</xdr:row>
      <xdr:rowOff>109906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50572"/>
          <a:ext cx="838200" cy="4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72521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31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94094</xdr:rowOff>
    </xdr:from>
    <xdr:to>
      <xdr:col>24</xdr:col>
      <xdr:colOff>114300</xdr:colOff>
      <xdr:row>76</xdr:row>
      <xdr:rowOff>24243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5284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109906</xdr:rowOff>
    </xdr:from>
    <xdr:to>
      <xdr:col>19</xdr:col>
      <xdr:colOff>177800</xdr:colOff>
      <xdr:row>75</xdr:row>
      <xdr:rowOff>229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97206"/>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124003</xdr:rowOff>
    </xdr:from>
    <xdr:to>
      <xdr:col>20</xdr:col>
      <xdr:colOff>38100</xdr:colOff>
      <xdr:row>77</xdr:row>
      <xdr:rowOff>54153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5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45280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4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229</xdr:rowOff>
    </xdr:from>
    <xdr:to>
      <xdr:col>15</xdr:col>
      <xdr:colOff>50800</xdr:colOff>
      <xdr:row>75</xdr:row>
      <xdr:rowOff>104051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58979"/>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36906</xdr:rowOff>
    </xdr:from>
    <xdr:to>
      <xdr:col>15</xdr:col>
      <xdr:colOff>101600</xdr:colOff>
      <xdr:row>77</xdr:row>
      <xdr:rowOff>138506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129633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104051</xdr:rowOff>
    </xdr:from>
    <xdr:to>
      <xdr:col>10</xdr:col>
      <xdr:colOff>114300</xdr:colOff>
      <xdr:row>75</xdr:row>
      <xdr:rowOff>129274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2801"/>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170205</xdr:rowOff>
    </xdr:from>
    <xdr:to>
      <xdr:col>10</xdr:col>
      <xdr:colOff>165100</xdr:colOff>
      <xdr:row>78</xdr:row>
      <xdr:rowOff>100355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7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91482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6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30886</xdr:rowOff>
    </xdr:from>
    <xdr:to>
      <xdr:col>6</xdr:col>
      <xdr:colOff>38100</xdr:colOff>
      <xdr:row>78</xdr:row>
      <xdr:rowOff>132486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123613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9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126822</xdr:rowOff>
    </xdr:from>
    <xdr:to>
      <xdr:col>24</xdr:col>
      <xdr:colOff>114300</xdr:colOff>
      <xdr:row>72</xdr:row>
      <xdr:rowOff>56972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29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149699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5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59106</xdr:rowOff>
    </xdr:from>
    <xdr:to>
      <xdr:col>20</xdr:col>
      <xdr:colOff>38100</xdr:colOff>
      <xdr:row>74</xdr:row>
      <xdr:rowOff>160706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2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120879</xdr:rowOff>
    </xdr:from>
    <xdr:to>
      <xdr:col>15</xdr:col>
      <xdr:colOff>101600</xdr:colOff>
      <xdr:row>75</xdr:row>
      <xdr:rowOff>51029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67556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8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53251</xdr:rowOff>
    </xdr:from>
    <xdr:to>
      <xdr:col>10</xdr:col>
      <xdr:colOff>165100</xdr:colOff>
      <xdr:row>75</xdr:row>
      <xdr:rowOff>154851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171378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78474</xdr:rowOff>
    </xdr:from>
    <xdr:to>
      <xdr:col>6</xdr:col>
      <xdr:colOff>38100</xdr:colOff>
      <xdr:row>76</xdr:row>
      <xdr:rowOff>8623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37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25151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1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72510</xdr:rowOff>
    </xdr:from>
    <xdr:to>
      <xdr:col>24</xdr:col>
      <xdr:colOff>62865</xdr:colOff>
      <xdr:row>97</xdr:row>
      <xdr:rowOff>140252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74460"/>
          <a:ext cx="1270" cy="109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144079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140252</xdr:rowOff>
    </xdr:from>
    <xdr:to>
      <xdr:col>24</xdr:col>
      <xdr:colOff>152400</xdr:colOff>
      <xdr:row>97</xdr:row>
      <xdr:rowOff>140252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19187</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72510</xdr:rowOff>
    </xdr:from>
    <xdr:to>
      <xdr:col>24</xdr:col>
      <xdr:colOff>152400</xdr:colOff>
      <xdr:row>91</xdr:row>
      <xdr:rowOff>72510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7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44107</xdr:rowOff>
    </xdr:from>
    <xdr:to>
      <xdr:col>24</xdr:col>
      <xdr:colOff>63500</xdr:colOff>
      <xdr:row>95</xdr:row>
      <xdr:rowOff>37840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60407"/>
          <a:ext cx="838200" cy="16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43800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160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65373</xdr:rowOff>
    </xdr:from>
    <xdr:to>
      <xdr:col>24</xdr:col>
      <xdr:colOff>114300</xdr:colOff>
      <xdr:row>94</xdr:row>
      <xdr:rowOff>166973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37840</xdr:rowOff>
    </xdr:from>
    <xdr:to>
      <xdr:col>19</xdr:col>
      <xdr:colOff>177800</xdr:colOff>
      <xdr:row>96</xdr:row>
      <xdr:rowOff>1588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25590"/>
          <a:ext cx="889000" cy="1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56451</xdr:rowOff>
    </xdr:from>
    <xdr:to>
      <xdr:col>15</xdr:col>
      <xdr:colOff>50800</xdr:colOff>
      <xdr:row>96</xdr:row>
      <xdr:rowOff>1588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344201"/>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101416</xdr:rowOff>
    </xdr:from>
    <xdr:to>
      <xdr:col>15</xdr:col>
      <xdr:colOff>101600</xdr:colOff>
      <xdr:row>96</xdr:row>
      <xdr:rowOff>31566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48093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29668</xdr:rowOff>
    </xdr:from>
    <xdr:to>
      <xdr:col>10</xdr:col>
      <xdr:colOff>114300</xdr:colOff>
      <xdr:row>95</xdr:row>
      <xdr:rowOff>56451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317418"/>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148813</xdr:rowOff>
    </xdr:from>
    <xdr:to>
      <xdr:col>10</xdr:col>
      <xdr:colOff>165100</xdr:colOff>
      <xdr:row>96</xdr:row>
      <xdr:rowOff>78963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42838</xdr:rowOff>
    </xdr:from>
    <xdr:to>
      <xdr:col>6</xdr:col>
      <xdr:colOff>38100</xdr:colOff>
      <xdr:row>96</xdr:row>
      <xdr:rowOff>144438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135565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164757</xdr:rowOff>
    </xdr:from>
    <xdr:to>
      <xdr:col>24</xdr:col>
      <xdr:colOff>114300</xdr:colOff>
      <xdr:row>94</xdr:row>
      <xdr:rowOff>94907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16184</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6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158490</xdr:rowOff>
    </xdr:from>
    <xdr:to>
      <xdr:col>20</xdr:col>
      <xdr:colOff>38100</xdr:colOff>
      <xdr:row>95</xdr:row>
      <xdr:rowOff>88640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105167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122238</xdr:rowOff>
    </xdr:from>
    <xdr:to>
      <xdr:col>15</xdr:col>
      <xdr:colOff>101600</xdr:colOff>
      <xdr:row>96</xdr:row>
      <xdr:rowOff>52388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43515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50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5651</xdr:rowOff>
    </xdr:from>
    <xdr:to>
      <xdr:col>10</xdr:col>
      <xdr:colOff>165100</xdr:colOff>
      <xdr:row>95</xdr:row>
      <xdr:rowOff>107251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123778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150318</xdr:rowOff>
    </xdr:from>
    <xdr:to>
      <xdr:col>6</xdr:col>
      <xdr:colOff>38100</xdr:colOff>
      <xdr:row>95</xdr:row>
      <xdr:rowOff>80468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26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96995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04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29479"/>
          <a:ext cx="1270" cy="155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70467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563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40258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39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17381</xdr:rowOff>
    </xdr:from>
    <xdr:to>
      <xdr:col>55</xdr:col>
      <xdr:colOff>50800</xdr:colOff>
      <xdr:row>38</xdr:row>
      <xdr:rowOff>118981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70467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5636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169145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69814</xdr:rowOff>
    </xdr:from>
    <xdr:to>
      <xdr:col>45</xdr:col>
      <xdr:colOff>177800</xdr:colOff>
      <xdr:row>39</xdr:row>
      <xdr:rowOff>73406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5636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72898</xdr:rowOff>
    </xdr:from>
    <xdr:to>
      <xdr:col>46</xdr:col>
      <xdr:colOff>38100</xdr:colOff>
      <xdr:row>39</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73406</xdr:rowOff>
    </xdr:from>
    <xdr:to>
      <xdr:col>41</xdr:col>
      <xdr:colOff>50800</xdr:colOff>
      <xdr:row>39</xdr:row>
      <xdr:rowOff>73895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5995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69469</xdr:rowOff>
    </xdr:from>
    <xdr:to>
      <xdr:col>41</xdr:col>
      <xdr:colOff>101600</xdr:colOff>
      <xdr:row>38</xdr:row>
      <xdr:rowOff>171069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16146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61141</xdr:rowOff>
    </xdr:from>
    <xdr:to>
      <xdr:col>36</xdr:col>
      <xdr:colOff>165100</xdr:colOff>
      <xdr:row>38</xdr:row>
      <xdr:rowOff>162741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7819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19014</xdr:rowOff>
    </xdr:from>
    <xdr:to>
      <xdr:col>55</xdr:col>
      <xdr:colOff>50800</xdr:colOff>
      <xdr:row>39</xdr:row>
      <xdr:rowOff>120614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105391</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20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19667</xdr:rowOff>
    </xdr:from>
    <xdr:to>
      <xdr:col>50</xdr:col>
      <xdr:colOff>165100</xdr:colOff>
      <xdr:row>39</xdr:row>
      <xdr:rowOff>121267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112394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19014</xdr:rowOff>
    </xdr:from>
    <xdr:to>
      <xdr:col>46</xdr:col>
      <xdr:colOff>38100</xdr:colOff>
      <xdr:row>39</xdr:row>
      <xdr:rowOff>120614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111741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22606</xdr:rowOff>
    </xdr:from>
    <xdr:to>
      <xdr:col>41</xdr:col>
      <xdr:colOff>101600</xdr:colOff>
      <xdr:row>39</xdr:row>
      <xdr:rowOff>124206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115333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23095</xdr:rowOff>
    </xdr:from>
    <xdr:to>
      <xdr:col>36</xdr:col>
      <xdr:colOff>165100</xdr:colOff>
      <xdr:row>39</xdr:row>
      <xdr:rowOff>124695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115822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80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40825</xdr:rowOff>
    </xdr:from>
    <xdr:to>
      <xdr:col>54</xdr:col>
      <xdr:colOff>189865</xdr:colOff>
      <xdr:row>58</xdr:row>
      <xdr:rowOff>117384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3325"/>
          <a:ext cx="1270" cy="1448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121211</xdr:rowOff>
    </xdr:from>
    <xdr:ext cx="534377"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6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117384</xdr:rowOff>
    </xdr:from>
    <xdr:to>
      <xdr:col>55</xdr:col>
      <xdr:colOff>88900</xdr:colOff>
      <xdr:row>58</xdr:row>
      <xdr:rowOff>117384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6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158952</xdr:rowOff>
    </xdr:from>
    <xdr:ext cx="599010"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147,083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40825</xdr:rowOff>
    </xdr:from>
    <xdr:to>
      <xdr:col>55</xdr:col>
      <xdr:colOff>88900</xdr:colOff>
      <xdr:row>50</xdr:row>
      <xdr:rowOff>40825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3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78511</xdr:rowOff>
    </xdr:from>
    <xdr:to>
      <xdr:col>55</xdr:col>
      <xdr:colOff>0</xdr:colOff>
      <xdr:row>56</xdr:row>
      <xdr:rowOff>112040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508261"/>
          <a:ext cx="838200" cy="20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96348</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97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117921</xdr:rowOff>
    </xdr:from>
    <xdr:to>
      <xdr:col>55</xdr:col>
      <xdr:colOff>50800</xdr:colOff>
      <xdr:row>57</xdr:row>
      <xdr:rowOff>48071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78511</xdr:rowOff>
    </xdr:from>
    <xdr:to>
      <xdr:col>50</xdr:col>
      <xdr:colOff>114300</xdr:colOff>
      <xdr:row>56</xdr:row>
      <xdr:rowOff>55173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508261"/>
          <a:ext cx="889000" cy="1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112043</xdr:rowOff>
    </xdr:from>
    <xdr:to>
      <xdr:col>50</xdr:col>
      <xdr:colOff>165100</xdr:colOff>
      <xdr:row>57</xdr:row>
      <xdr:rowOff>42193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33320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55173</xdr:rowOff>
    </xdr:from>
    <xdr:to>
      <xdr:col>45</xdr:col>
      <xdr:colOff>177800</xdr:colOff>
      <xdr:row>56</xdr:row>
      <xdr:rowOff>86795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56373"/>
          <a:ext cx="8890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123103</xdr:rowOff>
    </xdr:from>
    <xdr:to>
      <xdr:col>46</xdr:col>
      <xdr:colOff>38100</xdr:colOff>
      <xdr:row>57</xdr:row>
      <xdr:rowOff>53253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44380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58862</xdr:rowOff>
    </xdr:from>
    <xdr:to>
      <xdr:col>41</xdr:col>
      <xdr:colOff>50800</xdr:colOff>
      <xdr:row>56</xdr:row>
      <xdr:rowOff>86795</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660062"/>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13222</xdr:rowOff>
    </xdr:from>
    <xdr:to>
      <xdr:col>41</xdr:col>
      <xdr:colOff>101600</xdr:colOff>
      <xdr:row>57</xdr:row>
      <xdr:rowOff>114822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105949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168224</xdr:rowOff>
    </xdr:from>
    <xdr:to>
      <xdr:col>36</xdr:col>
      <xdr:colOff>165100</xdr:colOff>
      <xdr:row>57</xdr:row>
      <xdr:rowOff>98374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89501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61240</xdr:rowOff>
    </xdr:from>
    <xdr:to>
      <xdr:col>55</xdr:col>
      <xdr:colOff>50800</xdr:colOff>
      <xdr:row>56</xdr:row>
      <xdr:rowOff>162840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6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84117</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27711</xdr:rowOff>
    </xdr:from>
    <xdr:to>
      <xdr:col>50</xdr:col>
      <xdr:colOff>165100</xdr:colOff>
      <xdr:row>55</xdr:row>
      <xdr:rowOff>129311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145838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2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4373</xdr:rowOff>
    </xdr:from>
    <xdr:to>
      <xdr:col>46</xdr:col>
      <xdr:colOff>38100</xdr:colOff>
      <xdr:row>56</xdr:row>
      <xdr:rowOff>105973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122500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8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35995</xdr:rowOff>
    </xdr:from>
    <xdr:to>
      <xdr:col>41</xdr:col>
      <xdr:colOff>101600</xdr:colOff>
      <xdr:row>56</xdr:row>
      <xdr:rowOff>137595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154122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1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8062</xdr:rowOff>
    </xdr:from>
    <xdr:to>
      <xdr:col>36</xdr:col>
      <xdr:colOff>165100</xdr:colOff>
      <xdr:row>56</xdr:row>
      <xdr:rowOff>109662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6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126189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8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120010</xdr:rowOff>
    </xdr:from>
    <xdr:to>
      <xdr:col>54</xdr:col>
      <xdr:colOff>189865</xdr:colOff>
      <xdr:row>78</xdr:row>
      <xdr:rowOff>163779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21510"/>
          <a:ext cx="1270" cy="141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167606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4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163779</xdr:rowOff>
    </xdr:from>
    <xdr:to>
      <xdr:col>55</xdr:col>
      <xdr:colOff>88900</xdr:colOff>
      <xdr:row>78</xdr:row>
      <xdr:rowOff>163779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3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66687</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9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120010</xdr:rowOff>
    </xdr:from>
    <xdr:to>
      <xdr:col>55</xdr:col>
      <xdr:colOff>88900</xdr:colOff>
      <xdr:row>70</xdr:row>
      <xdr:rowOff>120010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21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23205</xdr:rowOff>
    </xdr:from>
    <xdr:to>
      <xdr:col>55</xdr:col>
      <xdr:colOff>0</xdr:colOff>
      <xdr:row>78</xdr:row>
      <xdr:rowOff>69214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96305"/>
          <a:ext cx="838200" cy="4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133918</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3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155491</xdr:rowOff>
    </xdr:from>
    <xdr:to>
      <xdr:col>55</xdr:col>
      <xdr:colOff>50800</xdr:colOff>
      <xdr:row>78</xdr:row>
      <xdr:rowOff>85641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69214</xdr:rowOff>
    </xdr:from>
    <xdr:to>
      <xdr:col>50</xdr:col>
      <xdr:colOff>114300</xdr:colOff>
      <xdr:row>78</xdr:row>
      <xdr:rowOff>105524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42314"/>
          <a:ext cx="889000" cy="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110030</xdr:rowOff>
    </xdr:from>
    <xdr:to>
      <xdr:col>50</xdr:col>
      <xdr:colOff>165100</xdr:colOff>
      <xdr:row>78</xdr:row>
      <xdr:rowOff>40180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56707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86544</xdr:rowOff>
    </xdr:from>
    <xdr:to>
      <xdr:col>45</xdr:col>
      <xdr:colOff>177800</xdr:colOff>
      <xdr:row>78</xdr:row>
      <xdr:rowOff>105524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59644"/>
          <a:ext cx="889000" cy="1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12517</xdr:rowOff>
    </xdr:from>
    <xdr:to>
      <xdr:col>46</xdr:col>
      <xdr:colOff>38100</xdr:colOff>
      <xdr:row>78</xdr:row>
      <xdr:rowOff>114117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130644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72400</xdr:rowOff>
    </xdr:from>
    <xdr:to>
      <xdr:col>41</xdr:col>
      <xdr:colOff>50800</xdr:colOff>
      <xdr:row>78</xdr:row>
      <xdr:rowOff>86544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45500"/>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170472</xdr:rowOff>
    </xdr:from>
    <xdr:to>
      <xdr:col>41</xdr:col>
      <xdr:colOff>101600</xdr:colOff>
      <xdr:row>78</xdr:row>
      <xdr:rowOff>100622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7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117149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1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50298</xdr:rowOff>
    </xdr:from>
    <xdr:to>
      <xdr:col>36</xdr:col>
      <xdr:colOff>165100</xdr:colOff>
      <xdr:row>78</xdr:row>
      <xdr:rowOff>151898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2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143855</xdr:rowOff>
    </xdr:from>
    <xdr:to>
      <xdr:col>55</xdr:col>
      <xdr:colOff>50800</xdr:colOff>
      <xdr:row>78</xdr:row>
      <xdr:rowOff>74005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166732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9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18414</xdr:rowOff>
    </xdr:from>
    <xdr:to>
      <xdr:col>50</xdr:col>
      <xdr:colOff>165100</xdr:colOff>
      <xdr:row>78</xdr:row>
      <xdr:rowOff>120014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111141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54724</xdr:rowOff>
    </xdr:from>
    <xdr:to>
      <xdr:col>46</xdr:col>
      <xdr:colOff>38100</xdr:colOff>
      <xdr:row>78</xdr:row>
      <xdr:rowOff>156324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2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147451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5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35744</xdr:rowOff>
    </xdr:from>
    <xdr:to>
      <xdr:col>41</xdr:col>
      <xdr:colOff>101600</xdr:colOff>
      <xdr:row>78</xdr:row>
      <xdr:rowOff>137344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5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21600</xdr:rowOff>
    </xdr:from>
    <xdr:to>
      <xdr:col>36</xdr:col>
      <xdr:colOff>165100</xdr:colOff>
      <xdr:row>78</xdr:row>
      <xdr:rowOff>123200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9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139727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16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103911</xdr:rowOff>
    </xdr:from>
    <xdr:to>
      <xdr:col>54</xdr:col>
      <xdr:colOff>189865</xdr:colOff>
      <xdr:row>99</xdr:row>
      <xdr:rowOff>23927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05861"/>
          <a:ext cx="1270" cy="12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27754</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23927</xdr:rowOff>
    </xdr:from>
    <xdr:to>
      <xdr:col>55</xdr:col>
      <xdr:colOff>88900</xdr:colOff>
      <xdr:row>99</xdr:row>
      <xdr:rowOff>23927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9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50588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103911</xdr:rowOff>
    </xdr:from>
    <xdr:to>
      <xdr:col>55</xdr:col>
      <xdr:colOff>88900</xdr:colOff>
      <xdr:row>91</xdr:row>
      <xdr:rowOff>103911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0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149034</xdr:rowOff>
    </xdr:from>
    <xdr:to>
      <xdr:col>55</xdr:col>
      <xdr:colOff>0</xdr:colOff>
      <xdr:row>95</xdr:row>
      <xdr:rowOff>146710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65334"/>
          <a:ext cx="838200" cy="16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98798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120371</xdr:rowOff>
    </xdr:from>
    <xdr:to>
      <xdr:col>55</xdr:col>
      <xdr:colOff>50800</xdr:colOff>
      <xdr:row>97</xdr:row>
      <xdr:rowOff>50521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146710</xdr:rowOff>
    </xdr:from>
    <xdr:to>
      <xdr:col>50</xdr:col>
      <xdr:colOff>114300</xdr:colOff>
      <xdr:row>96</xdr:row>
      <xdr:rowOff>116573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34460"/>
          <a:ext cx="889000" cy="14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77636</xdr:rowOff>
    </xdr:from>
    <xdr:to>
      <xdr:col>50</xdr:col>
      <xdr:colOff>165100</xdr:colOff>
      <xdr:row>95</xdr:row>
      <xdr:rowOff>7786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1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24313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9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63995</xdr:rowOff>
    </xdr:from>
    <xdr:to>
      <xdr:col>45</xdr:col>
      <xdr:colOff>177800</xdr:colOff>
      <xdr:row>96</xdr:row>
      <xdr:rowOff>116573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23195"/>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20993</xdr:rowOff>
    </xdr:from>
    <xdr:to>
      <xdr:col>46</xdr:col>
      <xdr:colOff>38100</xdr:colOff>
      <xdr:row>95</xdr:row>
      <xdr:rowOff>122593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3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139120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0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63995</xdr:rowOff>
    </xdr:from>
    <xdr:to>
      <xdr:col>41</xdr:col>
      <xdr:colOff>50800</xdr:colOff>
      <xdr:row>96</xdr:row>
      <xdr:rowOff>161404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23195"/>
          <a:ext cx="8890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56795</xdr:rowOff>
    </xdr:from>
    <xdr:to>
      <xdr:col>41</xdr:col>
      <xdr:colOff>101600</xdr:colOff>
      <xdr:row>97</xdr:row>
      <xdr:rowOff>158395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149522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14212</xdr:rowOff>
    </xdr:from>
    <xdr:to>
      <xdr:col>36</xdr:col>
      <xdr:colOff>165100</xdr:colOff>
      <xdr:row>97</xdr:row>
      <xdr:rowOff>115812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106939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98234</xdr:rowOff>
    </xdr:from>
    <xdr:to>
      <xdr:col>55</xdr:col>
      <xdr:colOff>50800</xdr:colOff>
      <xdr:row>95</xdr:row>
      <xdr:rowOff>28384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1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121111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6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95910</xdr:rowOff>
    </xdr:from>
    <xdr:to>
      <xdr:col>50</xdr:col>
      <xdr:colOff>165100</xdr:colOff>
      <xdr:row>96</xdr:row>
      <xdr:rowOff>26060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7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65773</xdr:rowOff>
    </xdr:from>
    <xdr:to>
      <xdr:col>46</xdr:col>
      <xdr:colOff>38100</xdr:colOff>
      <xdr:row>96</xdr:row>
      <xdr:rowOff>167373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158500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61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13195</xdr:rowOff>
    </xdr:from>
    <xdr:to>
      <xdr:col>41</xdr:col>
      <xdr:colOff>101600</xdr:colOff>
      <xdr:row>96</xdr:row>
      <xdr:rowOff>114795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4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131322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4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110604</xdr:rowOff>
    </xdr:from>
    <xdr:to>
      <xdr:col>36</xdr:col>
      <xdr:colOff>165100</xdr:colOff>
      <xdr:row>97</xdr:row>
      <xdr:rowOff>40754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57281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54280</xdr:rowOff>
    </xdr:from>
    <xdr:to>
      <xdr:col>85</xdr:col>
      <xdr:colOff>126364</xdr:colOff>
      <xdr:row>38</xdr:row>
      <xdr:rowOff>33096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97780"/>
          <a:ext cx="1269" cy="1350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36923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33096</xdr:rowOff>
    </xdr:from>
    <xdr:to>
      <xdr:col>86</xdr:col>
      <xdr:colOff>25400</xdr:colOff>
      <xdr:row>38</xdr:row>
      <xdr:rowOff>33096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4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54280</xdr:rowOff>
    </xdr:from>
    <xdr:to>
      <xdr:col>86</xdr:col>
      <xdr:colOff>25400</xdr:colOff>
      <xdr:row>30</xdr:row>
      <xdr:rowOff>54280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9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139281</xdr:rowOff>
    </xdr:from>
    <xdr:to>
      <xdr:col>85</xdr:col>
      <xdr:colOff>127000</xdr:colOff>
      <xdr:row>35</xdr:row>
      <xdr:rowOff>28677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968581"/>
          <a:ext cx="838200" cy="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39552</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40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61125</xdr:rowOff>
    </xdr:from>
    <xdr:to>
      <xdr:col>85</xdr:col>
      <xdr:colOff>177800</xdr:colOff>
      <xdr:row>35</xdr:row>
      <xdr:rowOff>162725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139281</xdr:rowOff>
    </xdr:from>
    <xdr:to>
      <xdr:col>81</xdr:col>
      <xdr:colOff>50800</xdr:colOff>
      <xdr:row>35</xdr:row>
      <xdr:rowOff>63195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968581"/>
          <a:ext cx="889000" cy="9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153365</xdr:rowOff>
    </xdr:from>
    <xdr:to>
      <xdr:col>81</xdr:col>
      <xdr:colOff>101600</xdr:colOff>
      <xdr:row>35</xdr:row>
      <xdr:rowOff>83515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74642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7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63195</xdr:rowOff>
    </xdr:from>
    <xdr:to>
      <xdr:col>76</xdr:col>
      <xdr:colOff>114300</xdr:colOff>
      <xdr:row>35</xdr:row>
      <xdr:rowOff>90932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63945"/>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53086</xdr:rowOff>
    </xdr:from>
    <xdr:to>
      <xdr:col>76</xdr:col>
      <xdr:colOff>165100</xdr:colOff>
      <xdr:row>35</xdr:row>
      <xdr:rowOff>154686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145813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4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90932</xdr:rowOff>
    </xdr:from>
    <xdr:to>
      <xdr:col>71</xdr:col>
      <xdr:colOff>177800</xdr:colOff>
      <xdr:row>35</xdr:row>
      <xdr:rowOff>158178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91682"/>
          <a:ext cx="889000" cy="6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130277</xdr:rowOff>
    </xdr:from>
    <xdr:to>
      <xdr:col>72</xdr:col>
      <xdr:colOff>38100</xdr:colOff>
      <xdr:row>36</xdr:row>
      <xdr:rowOff>60427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3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51554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2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13957</xdr:rowOff>
    </xdr:from>
    <xdr:to>
      <xdr:col>67</xdr:col>
      <xdr:colOff>101600</xdr:colOff>
      <xdr:row>36</xdr:row>
      <xdr:rowOff>115557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106684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7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149327</xdr:rowOff>
    </xdr:from>
    <xdr:to>
      <xdr:col>85</xdr:col>
      <xdr:colOff>177800</xdr:colOff>
      <xdr:row>35</xdr:row>
      <xdr:rowOff>79477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754</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83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88481</xdr:rowOff>
    </xdr:from>
    <xdr:to>
      <xdr:col>81</xdr:col>
      <xdr:colOff>101600</xdr:colOff>
      <xdr:row>35</xdr:row>
      <xdr:rowOff>18631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35158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9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12395</xdr:rowOff>
    </xdr:from>
    <xdr:to>
      <xdr:col>76</xdr:col>
      <xdr:colOff>165100</xdr:colOff>
      <xdr:row>35</xdr:row>
      <xdr:rowOff>113995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7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40132</xdr:rowOff>
    </xdr:from>
    <xdr:to>
      <xdr:col>72</xdr:col>
      <xdr:colOff>38100</xdr:colOff>
      <xdr:row>35</xdr:row>
      <xdr:rowOff>141732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158259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107378</xdr:rowOff>
    </xdr:from>
    <xdr:to>
      <xdr:col>67</xdr:col>
      <xdr:colOff>101600</xdr:colOff>
      <xdr:row>36</xdr:row>
      <xdr:rowOff>37528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54055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154077</xdr:rowOff>
    </xdr:from>
    <xdr:to>
      <xdr:col>85</xdr:col>
      <xdr:colOff>126364</xdr:colOff>
      <xdr:row>58</xdr:row>
      <xdr:rowOff>68770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9069477"/>
          <a:ext cx="1269" cy="94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72597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1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68770</xdr:rowOff>
    </xdr:from>
    <xdr:to>
      <xdr:col>86</xdr:col>
      <xdr:colOff>25400</xdr:colOff>
      <xdr:row>58</xdr:row>
      <xdr:rowOff>68770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100754</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84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154077</xdr:rowOff>
    </xdr:from>
    <xdr:to>
      <xdr:col>86</xdr:col>
      <xdr:colOff>25400</xdr:colOff>
      <xdr:row>52</xdr:row>
      <xdr:rowOff>154077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06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73787</xdr:rowOff>
    </xdr:from>
    <xdr:to>
      <xdr:col>85</xdr:col>
      <xdr:colOff>127000</xdr:colOff>
      <xdr:row>55</xdr:row>
      <xdr:rowOff>51435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160637"/>
          <a:ext cx="838200" cy="32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24299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45872</xdr:rowOff>
    </xdr:from>
    <xdr:to>
      <xdr:col>85</xdr:col>
      <xdr:colOff>177800</xdr:colOff>
      <xdr:row>56</xdr:row>
      <xdr:rowOff>147472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4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163817</xdr:rowOff>
    </xdr:from>
    <xdr:to>
      <xdr:col>81</xdr:col>
      <xdr:colOff>50800</xdr:colOff>
      <xdr:row>53</xdr:row>
      <xdr:rowOff>73787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8736317"/>
          <a:ext cx="889000" cy="42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149657</xdr:rowOff>
    </xdr:from>
    <xdr:to>
      <xdr:col>81</xdr:col>
      <xdr:colOff>101600</xdr:colOff>
      <xdr:row>56</xdr:row>
      <xdr:rowOff>79807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70934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7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163817</xdr:rowOff>
    </xdr:from>
    <xdr:to>
      <xdr:col>76</xdr:col>
      <xdr:colOff>114300</xdr:colOff>
      <xdr:row>55</xdr:row>
      <xdr:rowOff>145847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8736317"/>
          <a:ext cx="889000" cy="83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88773</xdr:rowOff>
    </xdr:from>
    <xdr:to>
      <xdr:col>76</xdr:col>
      <xdr:colOff>165100</xdr:colOff>
      <xdr:row>56</xdr:row>
      <xdr:rowOff>18923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10050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145847</xdr:rowOff>
    </xdr:from>
    <xdr:to>
      <xdr:col>71</xdr:col>
      <xdr:colOff>177800</xdr:colOff>
      <xdr:row>57</xdr:row>
      <xdr:rowOff>9728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75597"/>
          <a:ext cx="889000" cy="2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131546</xdr:rowOff>
    </xdr:from>
    <xdr:to>
      <xdr:col>72</xdr:col>
      <xdr:colOff>38100</xdr:colOff>
      <xdr:row>57</xdr:row>
      <xdr:rowOff>61696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52823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144411</xdr:rowOff>
    </xdr:from>
    <xdr:to>
      <xdr:col>67</xdr:col>
      <xdr:colOff>101600</xdr:colOff>
      <xdr:row>57</xdr:row>
      <xdr:rowOff>74561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4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65688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xdr:rowOff>
    </xdr:from>
    <xdr:to>
      <xdr:col>85</xdr:col>
      <xdr:colOff>177800</xdr:colOff>
      <xdr:row>55</xdr:row>
      <xdr:rowOff>102235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23512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22987</xdr:rowOff>
    </xdr:from>
    <xdr:to>
      <xdr:col>81</xdr:col>
      <xdr:colOff>101600</xdr:colOff>
      <xdr:row>53</xdr:row>
      <xdr:rowOff>124587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1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141114</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888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113017</xdr:rowOff>
    </xdr:from>
    <xdr:to>
      <xdr:col>76</xdr:col>
      <xdr:colOff>165100</xdr:colOff>
      <xdr:row>51</xdr:row>
      <xdr:rowOff>43167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6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59694</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846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95047</xdr:rowOff>
    </xdr:from>
    <xdr:to>
      <xdr:col>72</xdr:col>
      <xdr:colOff>38100</xdr:colOff>
      <xdr:row>56</xdr:row>
      <xdr:rowOff>25197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41724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3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130378</xdr:rowOff>
    </xdr:from>
    <xdr:to>
      <xdr:col>67</xdr:col>
      <xdr:colOff>101600</xdr:colOff>
      <xdr:row>57</xdr:row>
      <xdr:rowOff>60528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3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77055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50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41128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42628"/>
          <a:ext cx="1269" cy="147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159255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41128</xdr:rowOff>
    </xdr:from>
    <xdr:to>
      <xdr:col>86</xdr:col>
      <xdr:colOff>25400</xdr:colOff>
      <xdr:row>70</xdr:row>
      <xdr:rowOff>41128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4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171017</xdr:rowOff>
    </xdr:from>
    <xdr:to>
      <xdr:col>85</xdr:col>
      <xdr:colOff>127000</xdr:colOff>
      <xdr:row>78</xdr:row>
      <xdr:rowOff>16850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372667"/>
          <a:ext cx="8382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45437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0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22560</xdr:rowOff>
    </xdr:from>
    <xdr:to>
      <xdr:col>85</xdr:col>
      <xdr:colOff>177800</xdr:colOff>
      <xdr:row>77</xdr:row>
      <xdr:rowOff>124160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22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16850</xdr:rowOff>
    </xdr:from>
    <xdr:to>
      <xdr:col>81</xdr:col>
      <xdr:colOff>50800</xdr:colOff>
      <xdr:row>78</xdr:row>
      <xdr:rowOff>117937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389950"/>
          <a:ext cx="889000" cy="10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52141</xdr:rowOff>
    </xdr:from>
    <xdr:to>
      <xdr:col>81</xdr:col>
      <xdr:colOff>101600</xdr:colOff>
      <xdr:row>73</xdr:row>
      <xdr:rowOff>153741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256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170268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23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52649</xdr:rowOff>
    </xdr:from>
    <xdr:to>
      <xdr:col>76</xdr:col>
      <xdr:colOff>114300</xdr:colOff>
      <xdr:row>78</xdr:row>
      <xdr:rowOff>117937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25749"/>
          <a:ext cx="889000" cy="6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31659</xdr:rowOff>
    </xdr:from>
    <xdr:to>
      <xdr:col>76</xdr:col>
      <xdr:colOff>165100</xdr:colOff>
      <xdr:row>74</xdr:row>
      <xdr:rowOff>133259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271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149786</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24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52649</xdr:rowOff>
    </xdr:from>
    <xdr:to>
      <xdr:col>71</xdr:col>
      <xdr:colOff>177800</xdr:colOff>
      <xdr:row>78</xdr:row>
      <xdr:rowOff>59279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25749"/>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109565</xdr:rowOff>
    </xdr:from>
    <xdr:to>
      <xdr:col>72</xdr:col>
      <xdr:colOff>38100</xdr:colOff>
      <xdr:row>78</xdr:row>
      <xdr:rowOff>39715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1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56242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08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142987</xdr:rowOff>
    </xdr:from>
    <xdr:to>
      <xdr:col>67</xdr:col>
      <xdr:colOff>101600</xdr:colOff>
      <xdr:row>78</xdr:row>
      <xdr:rowOff>73137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89664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120217</xdr:rowOff>
    </xdr:from>
    <xdr:to>
      <xdr:col>85</xdr:col>
      <xdr:colOff>177800</xdr:colOff>
      <xdr:row>78</xdr:row>
      <xdr:rowOff>50367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98644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0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137500</xdr:rowOff>
    </xdr:from>
    <xdr:to>
      <xdr:col>81</xdr:col>
      <xdr:colOff>101600</xdr:colOff>
      <xdr:row>78</xdr:row>
      <xdr:rowOff>67650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58777</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43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67137</xdr:rowOff>
    </xdr:from>
    <xdr:to>
      <xdr:col>76</xdr:col>
      <xdr:colOff>165100</xdr:colOff>
      <xdr:row>78</xdr:row>
      <xdr:rowOff>168737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159864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3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1849</xdr:rowOff>
    </xdr:from>
    <xdr:to>
      <xdr:col>72</xdr:col>
      <xdr:colOff>38100</xdr:colOff>
      <xdr:row>78</xdr:row>
      <xdr:rowOff>103449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94576</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46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8479</xdr:rowOff>
    </xdr:from>
    <xdr:to>
      <xdr:col>67</xdr:col>
      <xdr:colOff>101600</xdr:colOff>
      <xdr:row>78</xdr:row>
      <xdr:rowOff>110079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3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101206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47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98867</xdr:rowOff>
    </xdr:from>
    <xdr:to>
      <xdr:col>85</xdr:col>
      <xdr:colOff>126364</xdr:colOff>
      <xdr:row>98</xdr:row>
      <xdr:rowOff>135714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529367"/>
          <a:ext cx="1269" cy="140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139541</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135714</xdr:rowOff>
    </xdr:from>
    <xdr:to>
      <xdr:col>86</xdr:col>
      <xdr:colOff>25400</xdr:colOff>
      <xdr:row>98</xdr:row>
      <xdr:rowOff>135714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45544</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3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130,858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98867</xdr:rowOff>
    </xdr:from>
    <xdr:to>
      <xdr:col>86</xdr:col>
      <xdr:colOff>25400</xdr:colOff>
      <xdr:row>90</xdr:row>
      <xdr:rowOff>98867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5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103110</xdr:rowOff>
    </xdr:from>
    <xdr:to>
      <xdr:col>85</xdr:col>
      <xdr:colOff>127000</xdr:colOff>
      <xdr:row>93</xdr:row>
      <xdr:rowOff>130527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5705060"/>
          <a:ext cx="838200" cy="37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49525</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37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71098</xdr:rowOff>
    </xdr:from>
    <xdr:to>
      <xdr:col>85</xdr:col>
      <xdr:colOff>177800</xdr:colOff>
      <xdr:row>96</xdr:row>
      <xdr:rowOff>1248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103110</xdr:rowOff>
    </xdr:from>
    <xdr:to>
      <xdr:col>81</xdr:col>
      <xdr:colOff>50800</xdr:colOff>
      <xdr:row>94</xdr:row>
      <xdr:rowOff>68476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05060"/>
          <a:ext cx="889000" cy="47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23078</xdr:rowOff>
    </xdr:from>
    <xdr:to>
      <xdr:col>81</xdr:col>
      <xdr:colOff>101600</xdr:colOff>
      <xdr:row>95</xdr:row>
      <xdr:rowOff>124678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115805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43931</xdr:rowOff>
    </xdr:from>
    <xdr:to>
      <xdr:col>76</xdr:col>
      <xdr:colOff>114300</xdr:colOff>
      <xdr:row>94</xdr:row>
      <xdr:rowOff>68476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817331"/>
          <a:ext cx="889000" cy="3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84556</xdr:rowOff>
    </xdr:from>
    <xdr:to>
      <xdr:col>76</xdr:col>
      <xdr:colOff>165100</xdr:colOff>
      <xdr:row>96</xdr:row>
      <xdr:rowOff>14706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5833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87508</xdr:rowOff>
    </xdr:from>
    <xdr:to>
      <xdr:col>71</xdr:col>
      <xdr:colOff>177800</xdr:colOff>
      <xdr:row>92</xdr:row>
      <xdr:rowOff>43931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518008"/>
          <a:ext cx="889000" cy="29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98786</xdr:rowOff>
    </xdr:from>
    <xdr:to>
      <xdr:col>72</xdr:col>
      <xdr:colOff>38100</xdr:colOff>
      <xdr:row>96</xdr:row>
      <xdr:rowOff>28936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38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20063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47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90957</xdr:rowOff>
    </xdr:from>
    <xdr:to>
      <xdr:col>67</xdr:col>
      <xdr:colOff>101600</xdr:colOff>
      <xdr:row>96</xdr:row>
      <xdr:rowOff>21107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37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12234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4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79727</xdr:rowOff>
    </xdr:from>
    <xdr:to>
      <xdr:col>85</xdr:col>
      <xdr:colOff>177800</xdr:colOff>
      <xdr:row>94</xdr:row>
      <xdr:rowOff>9877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0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102604</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8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52310</xdr:rowOff>
    </xdr:from>
    <xdr:to>
      <xdr:col>81</xdr:col>
      <xdr:colOff>101600</xdr:colOff>
      <xdr:row>91</xdr:row>
      <xdr:rowOff>153910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6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170437</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181795" y="15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17676</xdr:rowOff>
    </xdr:from>
    <xdr:to>
      <xdr:col>76</xdr:col>
      <xdr:colOff>165100</xdr:colOff>
      <xdr:row>94</xdr:row>
      <xdr:rowOff>119276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1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135803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164581</xdr:rowOff>
    </xdr:from>
    <xdr:to>
      <xdr:col>72</xdr:col>
      <xdr:colOff>38100</xdr:colOff>
      <xdr:row>92</xdr:row>
      <xdr:rowOff>94731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76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111258</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03795" y="1554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36708</xdr:rowOff>
    </xdr:from>
    <xdr:to>
      <xdr:col>67</xdr:col>
      <xdr:colOff>101600</xdr:colOff>
      <xdr:row>90</xdr:row>
      <xdr:rowOff>138308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4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154835</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14795" y="1524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55575</xdr:rowOff>
    </xdr:from>
    <xdr:to>
      <xdr:col>116</xdr:col>
      <xdr:colOff>62864</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541975"/>
          <a:ext cx="1269" cy="11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148607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663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2252</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31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55575</xdr:rowOff>
    </xdr:from>
    <xdr:to>
      <xdr:col>116</xdr:col>
      <xdr:colOff>152400</xdr:colOff>
      <xdr:row>32</xdr:row>
      <xdr:rowOff>55575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54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72441</xdr:rowOff>
    </xdr:from>
    <xdr:to>
      <xdr:col>112</xdr:col>
      <xdr:colOff>38100</xdr:colOff>
      <xdr:row>39</xdr:row>
      <xdr:rowOff>2591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19118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3861</xdr:rowOff>
    </xdr:from>
    <xdr:to>
      <xdr:col>107</xdr:col>
      <xdr:colOff>101600</xdr:colOff>
      <xdr:row>37</xdr:row>
      <xdr:rowOff>105461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121988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69697</xdr:rowOff>
    </xdr:from>
    <xdr:to>
      <xdr:col>98</xdr:col>
      <xdr:colOff>38100</xdr:colOff>
      <xdr:row>38</xdr:row>
      <xdr:rowOff>171297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16375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3600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21607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36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目的別歳出のうち大きな割合を占めるのは、総務費、民生費、公債費及び教育費であり、全体の約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％を占める。</a:t>
          </a:r>
        </a:p>
        <a:p>
          <a:r>
            <a:rPr kumimoji="1" lang="ja-JP" altLang="en-US" sz="1300">
              <a:latin typeface="ＭＳ Ｐゴシック" panose="020B0600070205080204" pitchFamily="50" charset="-128"/>
              <a:ea typeface="ＭＳ Ｐゴシック" panose="020B0600070205080204" pitchFamily="50" charset="-128"/>
            </a:rPr>
            <a:t>　総務費は、ＣＡＴＶ施設整備事業（光化）等の影響により前年度に続き高い水準にある。</a:t>
          </a:r>
        </a:p>
        <a:p>
          <a:r>
            <a:rPr kumimoji="1" lang="ja-JP" altLang="en-US" sz="1300">
              <a:latin typeface="ＭＳ Ｐゴシック" panose="020B0600070205080204" pitchFamily="50" charset="-128"/>
              <a:ea typeface="ＭＳ Ｐゴシック" panose="020B0600070205080204" pitchFamily="50" charset="-128"/>
            </a:rPr>
            <a:t>　民生費は、子育て世代、非課税世帯への特別給付の影響により、前年度に比べ</a:t>
          </a:r>
          <a:r>
            <a:rPr kumimoji="1" lang="en-US" altLang="ja-JP" sz="1300">
              <a:latin typeface="ＭＳ Ｐゴシック" panose="020B0600070205080204" pitchFamily="50" charset="-128"/>
              <a:ea typeface="ＭＳ Ｐゴシック" panose="020B0600070205080204" pitchFamily="50" charset="-128"/>
            </a:rPr>
            <a:t>35,168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教育費については、義務教育学校（小中一貫教育校）創設事業等の完了により、前年度に比べ</a:t>
          </a:r>
          <a:r>
            <a:rPr kumimoji="1" lang="en-US" altLang="ja-JP" sz="1300">
              <a:latin typeface="ＭＳ Ｐゴシック" panose="020B0600070205080204" pitchFamily="50" charset="-128"/>
              <a:ea typeface="ＭＳ Ｐゴシック" panose="020B0600070205080204" pitchFamily="50" charset="-128"/>
            </a:rPr>
            <a:t>25,240</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　公債費については、前年度が繰上償還の影響があったため高い水準であったが、今年度は</a:t>
          </a:r>
          <a:r>
            <a:rPr kumimoji="1" lang="en-US" altLang="ja-JP" sz="1300">
              <a:latin typeface="ＭＳ Ｐゴシック" panose="020B0600070205080204" pitchFamily="50" charset="-128"/>
              <a:ea typeface="ＭＳ Ｐゴシック" panose="020B0600070205080204" pitchFamily="50" charset="-128"/>
            </a:rPr>
            <a:t>25,919</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令和３年度の実質収支は</a:t>
          </a:r>
          <a:r>
            <a:rPr kumimoji="1" lang="en-US" altLang="ja-JP" sz="1400">
              <a:latin typeface="ＭＳ ゴシック" pitchFamily="49" charset="-128"/>
              <a:ea typeface="ＭＳ ゴシック" pitchFamily="49" charset="-128"/>
            </a:rPr>
            <a:t>692,841</a:t>
          </a:r>
          <a:r>
            <a:rPr kumimoji="1" lang="ja-JP" altLang="en-US" sz="1400">
              <a:latin typeface="ＭＳ ゴシック" pitchFamily="49" charset="-128"/>
              <a:ea typeface="ＭＳ ゴシック" pitchFamily="49" charset="-128"/>
            </a:rPr>
            <a:t>千円で令和２年度の</a:t>
          </a:r>
          <a:r>
            <a:rPr kumimoji="1" lang="en-US" altLang="ja-JP" sz="1400">
              <a:latin typeface="ＭＳ ゴシック" pitchFamily="49" charset="-128"/>
              <a:ea typeface="ＭＳ ゴシック" pitchFamily="49" charset="-128"/>
            </a:rPr>
            <a:t>572,088</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120,753</a:t>
          </a:r>
          <a:r>
            <a:rPr kumimoji="1" lang="ja-JP" altLang="en-US" sz="1400">
              <a:latin typeface="ＭＳ ゴシック" pitchFamily="49" charset="-128"/>
              <a:ea typeface="ＭＳ ゴシック" pitchFamily="49" charset="-128"/>
            </a:rPr>
            <a:t>千円増加している。（実質収支比率</a:t>
          </a:r>
          <a:r>
            <a:rPr kumimoji="1" lang="en-US" altLang="ja-JP" sz="1400">
              <a:latin typeface="ＭＳ ゴシック" pitchFamily="49" charset="-128"/>
              <a:ea typeface="ＭＳ ゴシック" pitchFamily="49" charset="-128"/>
            </a:rPr>
            <a:t>5.66%</a:t>
          </a:r>
          <a:r>
            <a:rPr kumimoji="1" lang="ja-JP" altLang="en-US"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財政調整基金残高は、積立により</a:t>
          </a:r>
          <a:r>
            <a:rPr kumimoji="1" lang="en-US" altLang="ja-JP" sz="1400">
              <a:latin typeface="ＭＳ ゴシック" pitchFamily="49" charset="-128"/>
              <a:ea typeface="ＭＳ ゴシック" pitchFamily="49" charset="-128"/>
            </a:rPr>
            <a:t>822,086</a:t>
          </a:r>
          <a:r>
            <a:rPr kumimoji="1" lang="ja-JP" altLang="en-US" sz="1400">
              <a:latin typeface="ＭＳ ゴシック" pitchFamily="49" charset="-128"/>
              <a:ea typeface="ＭＳ ゴシック" pitchFamily="49" charset="-128"/>
            </a:rPr>
            <a:t>千円減少し、標準財政規模に対する比率で</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なお、実質単年度収支は、プラス</a:t>
          </a:r>
          <a:r>
            <a:rPr kumimoji="1" lang="en-US" altLang="ja-JP" sz="1400">
              <a:latin typeface="ＭＳ ゴシック" pitchFamily="49" charset="-128"/>
              <a:ea typeface="ＭＳ ゴシック" pitchFamily="49" charset="-128"/>
            </a:rPr>
            <a:t>942,839</a:t>
          </a:r>
          <a:r>
            <a:rPr kumimoji="1" lang="ja-JP" altLang="en-US" sz="1400">
              <a:latin typeface="ＭＳ ゴシック" pitchFamily="49" charset="-128"/>
              <a:ea typeface="ＭＳ ゴシック" pitchFamily="49" charset="-128"/>
            </a:rPr>
            <a:t>千円となっている。前年度と引き続き、実質単年度収支はプラスとなった。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年間においては、いずれの年度でもすべての会計で黒字を計上している。現在のところ財政運営は健全であると判断できる。</a:t>
          </a:r>
        </a:p>
        <a:p>
          <a:r>
            <a:rPr kumimoji="1" lang="ja-JP" altLang="en-US" sz="1400">
              <a:latin typeface="ＭＳ ゴシック" pitchFamily="49" charset="-128"/>
              <a:ea typeface="ＭＳ ゴシック" pitchFamily="49" charset="-128"/>
            </a:rPr>
            <a:t>　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前年度と比較して、元利償還金はプラス</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百万円となったが、公営企業の元利償還金に対する繰入金がマイナス</a:t>
          </a:r>
          <a:r>
            <a:rPr kumimoji="1" lang="en-US" altLang="ja-JP" sz="1200">
              <a:latin typeface="ＭＳ ゴシック" pitchFamily="49" charset="-128"/>
              <a:ea typeface="ＭＳ ゴシック" pitchFamily="49" charset="-128"/>
            </a:rPr>
            <a:t>49</a:t>
          </a:r>
          <a:r>
            <a:rPr kumimoji="1" lang="ja-JP" altLang="en-US" sz="1200">
              <a:latin typeface="ＭＳ ゴシック" pitchFamily="49" charset="-128"/>
              <a:ea typeface="ＭＳ ゴシック" pitchFamily="49" charset="-128"/>
            </a:rPr>
            <a:t>百万円、算入公債費がプラス</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百万円となったことにより、実質公債費比率の分子はプラス</a:t>
          </a:r>
          <a:r>
            <a:rPr kumimoji="1" lang="en-US" altLang="ja-JP" sz="1200">
              <a:latin typeface="ＭＳ ゴシック" pitchFamily="49" charset="-128"/>
              <a:ea typeface="ＭＳ ゴシック" pitchFamily="49" charset="-128"/>
            </a:rPr>
            <a:t>134</a:t>
          </a:r>
          <a:r>
            <a:rPr kumimoji="1" lang="ja-JP" altLang="en-US" sz="1200">
              <a:latin typeface="ＭＳ ゴシック" pitchFamily="49" charset="-128"/>
              <a:ea typeface="ＭＳ ゴシック" pitchFamily="49" charset="-128"/>
            </a:rPr>
            <a:t>百万円となっている。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実質公債費比率は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カ年平均で</a:t>
          </a:r>
          <a:r>
            <a:rPr kumimoji="1" lang="en-US" altLang="ja-JP" sz="1200">
              <a:latin typeface="ＭＳ ゴシック" pitchFamily="49" charset="-128"/>
              <a:ea typeface="ＭＳ ゴシック" pitchFamily="49" charset="-128"/>
            </a:rPr>
            <a:t>4.5</a:t>
          </a:r>
          <a:r>
            <a:rPr kumimoji="1" lang="ja-JP" altLang="en-US" sz="1200">
              <a:latin typeface="ＭＳ ゴシック" pitchFamily="49" charset="-128"/>
              <a:ea typeface="ＭＳ ゴシック" pitchFamily="49" charset="-128"/>
            </a:rPr>
            <a:t>％となり、前年度と比べ</a:t>
          </a:r>
          <a:r>
            <a:rPr kumimoji="1" lang="en-US" altLang="ja-JP" sz="1200">
              <a:latin typeface="ＭＳ ゴシック" pitchFamily="49" charset="-128"/>
              <a:ea typeface="ＭＳ ゴシック" pitchFamily="49" charset="-128"/>
            </a:rPr>
            <a:t>0.9</a:t>
          </a:r>
          <a:r>
            <a:rPr kumimoji="1" lang="ja-JP" altLang="en-US" sz="1200">
              <a:solidFill>
                <a:schemeClr val="tx1"/>
              </a:solidFill>
              <a:latin typeface="ＭＳ ゴシック" pitchFamily="49" charset="-128"/>
              <a:ea typeface="ＭＳ ゴシック" pitchFamily="49" charset="-128"/>
            </a:rPr>
            <a:t>ポイント改善している。しかし、単年度の実質公債費比率は</a:t>
          </a:r>
          <a:r>
            <a:rPr kumimoji="1" lang="en-US" altLang="ja-JP" sz="1200">
              <a:solidFill>
                <a:schemeClr val="tx1"/>
              </a:solidFill>
              <a:latin typeface="ＭＳ ゴシック" pitchFamily="49" charset="-128"/>
              <a:ea typeface="ＭＳ ゴシック" pitchFamily="49" charset="-128"/>
            </a:rPr>
            <a:t>3.0%</a:t>
          </a:r>
          <a:r>
            <a:rPr kumimoji="1" lang="ja-JP" altLang="en-US" sz="1200">
              <a:solidFill>
                <a:schemeClr val="tx1"/>
              </a:solidFill>
              <a:latin typeface="ＭＳ ゴシック" pitchFamily="49" charset="-128"/>
              <a:ea typeface="ＭＳ ゴシック" pitchFamily="49" charset="-128"/>
            </a:rPr>
            <a:t>から</a:t>
          </a:r>
          <a:r>
            <a:rPr kumimoji="1" lang="en-US" altLang="ja-JP" sz="1200">
              <a:solidFill>
                <a:schemeClr val="tx1"/>
              </a:solidFill>
              <a:latin typeface="ＭＳ ゴシック" pitchFamily="49" charset="-128"/>
              <a:ea typeface="ＭＳ ゴシック" pitchFamily="49" charset="-128"/>
            </a:rPr>
            <a:t>4.3%</a:t>
          </a:r>
          <a:r>
            <a:rPr kumimoji="1" lang="ja-JP" altLang="en-US" sz="1200">
              <a:solidFill>
                <a:schemeClr val="tx1"/>
              </a:solidFill>
              <a:latin typeface="ＭＳ ゴシック" pitchFamily="49" charset="-128"/>
              <a:ea typeface="ＭＳ ゴシック" pitchFamily="49" charset="-128"/>
            </a:rPr>
            <a:t>と、</a:t>
          </a:r>
          <a:r>
            <a:rPr kumimoji="1" lang="en-US" altLang="ja-JP" sz="1200">
              <a:solidFill>
                <a:schemeClr val="tx1"/>
              </a:solidFill>
              <a:latin typeface="ＭＳ ゴシック" pitchFamily="49" charset="-128"/>
              <a:ea typeface="ＭＳ ゴシック" pitchFamily="49" charset="-128"/>
            </a:rPr>
            <a:t>1.3</a:t>
          </a:r>
          <a:r>
            <a:rPr kumimoji="1" lang="ja-JP" altLang="en-US" sz="1200">
              <a:solidFill>
                <a:schemeClr val="tx1"/>
              </a:solidFill>
              <a:latin typeface="ＭＳ ゴシック" pitchFamily="49" charset="-128"/>
              <a:ea typeface="ＭＳ ゴシック" pitchFamily="49" charset="-128"/>
            </a:rPr>
            <a:t>ポイントの増加であった。</a:t>
          </a:r>
          <a:br>
            <a:rPr kumimoji="1" lang="ja-JP" altLang="en-US" sz="1200">
              <a:solidFill>
                <a:schemeClr val="tx1"/>
              </a:solidFill>
              <a:latin typeface="ＭＳ ゴシック" pitchFamily="49" charset="-128"/>
              <a:ea typeface="ＭＳ ゴシック" pitchFamily="49" charset="-128"/>
            </a:rPr>
          </a:br>
          <a:r>
            <a:rPr kumimoji="1" lang="ja-JP" altLang="en-US" sz="1200">
              <a:solidFill>
                <a:schemeClr val="tx1"/>
              </a:solidFill>
              <a:latin typeface="ＭＳ ゴシック" pitchFamily="49" charset="-128"/>
              <a:ea typeface="ＭＳ ゴシック" pitchFamily="49" charset="-128"/>
            </a:rPr>
            <a:t>　今後、広域ごみ処理場建設事業や老朽化した施設の改修等に対する財源として地方債の発行が予定されていることから、実質公債費比率の上昇が予想される。</a:t>
          </a:r>
          <a:r>
            <a:rPr kumimoji="1" lang="ja-JP" altLang="en-US" sz="1400">
              <a:latin typeface="ＭＳ ゴシック" pitchFamily="49" charset="-128"/>
              <a:ea typeface="ＭＳ ゴシック" pitchFamily="49" charset="-128"/>
            </a:rPr>
            <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将来負担比率は、Ｈ</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年度以降充当可能財源が将来負担額を上回っているため、比率無しとなっている。その内訳の変動を見ると、充当可能基金において大きく改善がみられ、現状は健全な状態にあると</a:t>
          </a:r>
          <a:r>
            <a:rPr kumimoji="1" lang="ja-JP" altLang="en-US" sz="1400">
              <a:solidFill>
                <a:schemeClr val="tx1"/>
              </a:solidFill>
              <a:latin typeface="ＭＳ ゴシック" pitchFamily="49" charset="-128"/>
              <a:ea typeface="ＭＳ ゴシック" pitchFamily="49" charset="-128"/>
            </a:rPr>
            <a:t>思われる。</a:t>
          </a:r>
        </a:p>
        <a:p>
          <a:r>
            <a:rPr kumimoji="1" lang="ja-JP" altLang="en-US" sz="1400">
              <a:solidFill>
                <a:schemeClr val="tx1"/>
              </a:solidFill>
              <a:latin typeface="ＭＳ ゴシック" pitchFamily="49" charset="-128"/>
              <a:ea typeface="ＭＳ ゴシック" pitchFamily="49" charset="-128"/>
            </a:rPr>
            <a:t>　おおむね減少傾向にあるが、今後、公共施設（小中学校施設、道路・橋梁・トンネル、社会体育・教育施設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財政調整基金への運用益等の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百万円の積立や、減債基金への積立</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百万円の増、ふるさと応援基金の積み立て差額</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337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百万円の増が要因となり、いずれ基金の区分においても増加の結果となった。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ＣＡＴＶ施設整備事業や広域ごみ処理場建設事業等の大型事業を実施したことによる地方債の償還に備えるための減債基金の積み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の整備、改修、更新及び除却に要する経費に活用する。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・過疎地域自立促進基金：過疎地域自立促進計画に基づく事業に活用する。</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・ふるさと応援基金：ふるさと応援寄附金の積み立て等により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1,078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百万円の増であったが、保育料の軽減等の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事業の経費に充当したため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742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・地域振興基金：運用益の積み立て等により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百万円の増。図書館費寄附金により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・公共施設整備基金：運用益の積み立て等により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百万円の増、観光施設整備事業に充当したため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・地域福祉基金：積立金の運用益を事業に活用する果実運用型の基金のため増減なし。</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・過疎地域自立促進基金：運用益の積立てを実施。</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・ふるさと応援基金：贈られた寄附金は必要経費を除いた全額を積立てながら、「子育て」や「定住」等の施策の経費に取り崩していく。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・過疎地域自立促進基金：過疎地域自立促進計画に基づく事業に対応するため必要な額を積み立てる。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運用益等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基金からの繰入は発生していない。</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％以上を維持するよう努めることとしている。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基金からの繰入は発生していない。運用益等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当市が保有する有形固定資産の老朽化が進んでおり、一貫して有形固定資産減価償却率が上昇している状況である。また、全国・類似団体・大分県平均を上回っている。これは本市の資産の中でも大きな割合を占める道路の減価償却率が高いことが要因と考えられ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年度末に改訂した公共施設総合管理計画において、今後</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年間で公共施設の延べ床面積総数を</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％縮減するという目標を引き続き掲げている。</a:t>
          </a:r>
        </a:p>
        <a:p>
          <a:r>
            <a:rPr kumimoji="1" lang="ja-JP" altLang="en-US" sz="1000">
              <a:latin typeface="ＭＳ Ｐゴシック" panose="020B0600070205080204" pitchFamily="50" charset="-128"/>
              <a:ea typeface="ＭＳ Ｐゴシック" panose="020B0600070205080204" pitchFamily="50" charset="-128"/>
            </a:rPr>
            <a:t>　令和元年度末には公共施設個別管理計画を策定し、施設ごとに今後の方針を定めている。老朽化した有形固定資産の状態や活用状況を踏まえ、長寿命化や複合化、除却等の対策を計画的に進めていく。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5379403"/>
          <a:ext cx="1270" cy="1155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653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653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5154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537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8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77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54292</xdr:rowOff>
    </xdr:from>
    <xdr:to>
      <xdr:col>23</xdr:col>
      <xdr:colOff>136525</xdr:colOff>
      <xdr:row>33</xdr:row>
      <xdr:rowOff>155893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64836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140669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639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11113</xdr:rowOff>
    </xdr:from>
    <xdr:to>
      <xdr:col>19</xdr:col>
      <xdr:colOff>187325</xdr:colOff>
      <xdr:row>33</xdr:row>
      <xdr:rowOff>112713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644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61913</xdr:rowOff>
    </xdr:from>
    <xdr:to>
      <xdr:col>23</xdr:col>
      <xdr:colOff>85725</xdr:colOff>
      <xdr:row>33</xdr:row>
      <xdr:rowOff>105093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649128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139383</xdr:rowOff>
    </xdr:from>
    <xdr:to>
      <xdr:col>15</xdr:col>
      <xdr:colOff>187325</xdr:colOff>
      <xdr:row>33</xdr:row>
      <xdr:rowOff>69533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18733</xdr:rowOff>
    </xdr:from>
    <xdr:to>
      <xdr:col>19</xdr:col>
      <xdr:colOff>136525</xdr:colOff>
      <xdr:row>33</xdr:row>
      <xdr:rowOff>61913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3289300" y="64481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141605</xdr:rowOff>
    </xdr:from>
    <xdr:to>
      <xdr:col>15</xdr:col>
      <xdr:colOff>136525</xdr:colOff>
      <xdr:row>33</xdr:row>
      <xdr:rowOff>18733</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6399530"/>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141605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631317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69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62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103840</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653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60659</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債務償還比率については、当市は類似団体と比較して低い水準ではあり、令和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年度決算から大幅に指標が低下した。これは令和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基金を積み立てることができた点が大きいと考えられる。ただし、今後、広域ごみ処理場の建設、ケーブルテレビ施設整備、老朽化した公共施設（特に、学校、道路・橋梁・トンネル等）の更新（長寿命化）等に伴う大規模な起債の発行により、地方債残高の増加が見込まれており、本指標も上昇していく見通し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288005"/>
          <a:ext cx="1269" cy="133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62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6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28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26560</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7701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94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99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95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93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85354</xdr:rowOff>
    </xdr:from>
    <xdr:to>
      <xdr:col>76</xdr:col>
      <xdr:colOff>73025</xdr:colOff>
      <xdr:row>28</xdr:row>
      <xdr:rowOff>15504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4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108231</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533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111823</xdr:rowOff>
    </xdr:from>
    <xdr:to>
      <xdr:col>72</xdr:col>
      <xdr:colOff>123825</xdr:colOff>
      <xdr:row>30</xdr:row>
      <xdr:rowOff>41973</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85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136154</xdr:rowOff>
    </xdr:from>
    <xdr:to>
      <xdr:col>76</xdr:col>
      <xdr:colOff>22225</xdr:colOff>
      <xdr:row>29</xdr:row>
      <xdr:rowOff>162623</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5536829"/>
          <a:ext cx="711200" cy="3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105527</xdr:rowOff>
    </xdr:from>
    <xdr:to>
      <xdr:col>68</xdr:col>
      <xdr:colOff>123825</xdr:colOff>
      <xdr:row>30</xdr:row>
      <xdr:rowOff>35677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84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156327</xdr:rowOff>
    </xdr:from>
    <xdr:to>
      <xdr:col>72</xdr:col>
      <xdr:colOff>73025</xdr:colOff>
      <xdr:row>29</xdr:row>
      <xdr:rowOff>162623</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3322300" y="5899902"/>
          <a:ext cx="762000" cy="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43455</xdr:rowOff>
    </xdr:from>
    <xdr:to>
      <xdr:col>64</xdr:col>
      <xdr:colOff>123825</xdr:colOff>
      <xdr:row>29</xdr:row>
      <xdr:rowOff>145055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7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94255</xdr:rowOff>
    </xdr:from>
    <xdr:to>
      <xdr:col>68</xdr:col>
      <xdr:colOff>73025</xdr:colOff>
      <xdr:row>29</xdr:row>
      <xdr:rowOff>156327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5837830"/>
          <a:ext cx="762000" cy="6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171366</xdr:rowOff>
    </xdr:from>
    <xdr:to>
      <xdr:col>60</xdr:col>
      <xdr:colOff>123825</xdr:colOff>
      <xdr:row>29</xdr:row>
      <xdr:rowOff>101516</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7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50716</xdr:rowOff>
    </xdr:from>
    <xdr:to>
      <xdr:col>64</xdr:col>
      <xdr:colOff>73025</xdr:colOff>
      <xdr:row>29</xdr:row>
      <xdr:rowOff>94255</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1798300" y="5794291"/>
          <a:ext cx="762000" cy="4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123599</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60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1086</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608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132954</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604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108486</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6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58500</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563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52204</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562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161582</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556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118043</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55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0629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48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150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19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85470</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157843</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66174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46809</xdr:rowOff>
    </xdr:from>
    <xdr:to>
      <xdr:col>19</xdr:col>
      <xdr:colOff>177800</xdr:colOff>
      <xdr:row>38</xdr:row>
      <xdr:rowOff>102326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908300" y="656190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46809</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50965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115207</xdr:rowOff>
    </xdr:from>
    <xdr:to>
      <xdr:col>6</xdr:col>
      <xdr:colOff>38100</xdr:colOff>
      <xdr:row>38</xdr:row>
      <xdr:rowOff>45357</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166007</xdr:rowOff>
    </xdr:from>
    <xdr:to>
      <xdr:col>10</xdr:col>
      <xdr:colOff>114300</xdr:colOff>
      <xdr:row>37</xdr:row>
      <xdr:rowOff>166007</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650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88736</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36484</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2191"/>
          <a:ext cx="0" cy="13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69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698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33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35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3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40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4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46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134991</xdr:rowOff>
    </xdr:from>
    <xdr:to>
      <xdr:col>55</xdr:col>
      <xdr:colOff>50800</xdr:colOff>
      <xdr:row>33</xdr:row>
      <xdr:rowOff>65141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88018</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57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169006</xdr:rowOff>
    </xdr:from>
    <xdr:to>
      <xdr:col>50</xdr:col>
      <xdr:colOff>165100</xdr:colOff>
      <xdr:row>33</xdr:row>
      <xdr:rowOff>99156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6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14341</xdr:rowOff>
    </xdr:from>
    <xdr:to>
      <xdr:col>55</xdr:col>
      <xdr:colOff>0</xdr:colOff>
      <xdr:row>33</xdr:row>
      <xdr:rowOff>48356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5672191"/>
          <a:ext cx="8382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24851</xdr:rowOff>
    </xdr:from>
    <xdr:to>
      <xdr:col>46</xdr:col>
      <xdr:colOff>38100</xdr:colOff>
      <xdr:row>33</xdr:row>
      <xdr:rowOff>126451</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568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48356</xdr:rowOff>
    </xdr:from>
    <xdr:to>
      <xdr:col>50</xdr:col>
      <xdr:colOff>114300</xdr:colOff>
      <xdr:row>33</xdr:row>
      <xdr:rowOff>75651</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5706206"/>
          <a:ext cx="889000" cy="2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49929</xdr:rowOff>
    </xdr:from>
    <xdr:to>
      <xdr:col>41</xdr:col>
      <xdr:colOff>101600</xdr:colOff>
      <xdr:row>33</xdr:row>
      <xdr:rowOff>151529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570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75651</xdr:rowOff>
    </xdr:from>
    <xdr:to>
      <xdr:col>45</xdr:col>
      <xdr:colOff>177800</xdr:colOff>
      <xdr:row>33</xdr:row>
      <xdr:rowOff>100729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5733501"/>
          <a:ext cx="889000" cy="2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77292</xdr:rowOff>
    </xdr:from>
    <xdr:to>
      <xdr:col>36</xdr:col>
      <xdr:colOff>165100</xdr:colOff>
      <xdr:row>34</xdr:row>
      <xdr:rowOff>7442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57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100729</xdr:rowOff>
    </xdr:from>
    <xdr:to>
      <xdr:col>41</xdr:col>
      <xdr:colOff>50800</xdr:colOff>
      <xdr:row>33</xdr:row>
      <xdr:rowOff>128092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5758579"/>
          <a:ext cx="889000" cy="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6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5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5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115683</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43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142978</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45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31</xdr:row>
      <xdr:rowOff>168056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48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23969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5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65073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06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42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114952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573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4445</xdr:rowOff>
    </xdr:from>
    <xdr:to>
      <xdr:col>24</xdr:col>
      <xdr:colOff>114300</xdr:colOff>
      <xdr:row>64</xdr:row>
      <xdr:rowOff>106045</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90822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8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170180</xdr:rowOff>
    </xdr:from>
    <xdr:to>
      <xdr:col>20</xdr:col>
      <xdr:colOff>38100</xdr:colOff>
      <xdr:row>64</xdr:row>
      <xdr:rowOff>100330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49530</xdr:rowOff>
    </xdr:from>
    <xdr:to>
      <xdr:col>24</xdr:col>
      <xdr:colOff>63500</xdr:colOff>
      <xdr:row>64</xdr:row>
      <xdr:rowOff>55245</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10223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158750</xdr:rowOff>
    </xdr:from>
    <xdr:to>
      <xdr:col>15</xdr:col>
      <xdr:colOff>101600</xdr:colOff>
      <xdr:row>64</xdr:row>
      <xdr:rowOff>88900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38100</xdr:rowOff>
    </xdr:from>
    <xdr:to>
      <xdr:col>19</xdr:col>
      <xdr:colOff>177800</xdr:colOff>
      <xdr:row>64</xdr:row>
      <xdr:rowOff>49530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10109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147320</xdr:rowOff>
    </xdr:from>
    <xdr:to>
      <xdr:col>10</xdr:col>
      <xdr:colOff>165100</xdr:colOff>
      <xdr:row>64</xdr:row>
      <xdr:rowOff>77470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26670</xdr:rowOff>
    </xdr:from>
    <xdr:to>
      <xdr:col>15</xdr:col>
      <xdr:colOff>50800</xdr:colOff>
      <xdr:row>64</xdr:row>
      <xdr:rowOff>38100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9994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147320</xdr:rowOff>
    </xdr:from>
    <xdr:to>
      <xdr:col>6</xdr:col>
      <xdr:colOff>38100</xdr:colOff>
      <xdr:row>64</xdr:row>
      <xdr:rowOff>77470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26670</xdr:rowOff>
    </xdr:from>
    <xdr:to>
      <xdr:col>10</xdr:col>
      <xdr:colOff>114300</xdr:colOff>
      <xdr:row>64</xdr:row>
      <xdr:rowOff>26670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99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168292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45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145432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43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38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91457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80027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68597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68597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540128"/>
          <a:ext cx="0" cy="141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09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5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153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5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591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6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116521</xdr:rowOff>
    </xdr:from>
    <xdr:to>
      <xdr:col>55</xdr:col>
      <xdr:colOff>50800</xdr:colOff>
      <xdr:row>58</xdr:row>
      <xdr:rowOff>46671</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988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139398</xdr:rowOff>
    </xdr:from>
    <xdr:ext cx="690189"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97405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147391</xdr:rowOff>
    </xdr:from>
    <xdr:to>
      <xdr:col>50</xdr:col>
      <xdr:colOff>165100</xdr:colOff>
      <xdr:row>58</xdr:row>
      <xdr:rowOff>77541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99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167321</xdr:rowOff>
    </xdr:from>
    <xdr:to>
      <xdr:col>55</xdr:col>
      <xdr:colOff>0</xdr:colOff>
      <xdr:row>58</xdr:row>
      <xdr:rowOff>26741</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9939971"/>
          <a:ext cx="8382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168807</xdr:rowOff>
    </xdr:from>
    <xdr:to>
      <xdr:col>46</xdr:col>
      <xdr:colOff>38100</xdr:colOff>
      <xdr:row>58</xdr:row>
      <xdr:rowOff>98957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99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26741</xdr:rowOff>
    </xdr:from>
    <xdr:to>
      <xdr:col>50</xdr:col>
      <xdr:colOff>114300</xdr:colOff>
      <xdr:row>58</xdr:row>
      <xdr:rowOff>48157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8750300" y="9970841"/>
          <a:ext cx="8890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18393</xdr:rowOff>
    </xdr:from>
    <xdr:to>
      <xdr:col>41</xdr:col>
      <xdr:colOff>101600</xdr:colOff>
      <xdr:row>58</xdr:row>
      <xdr:rowOff>119993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48157</xdr:rowOff>
    </xdr:from>
    <xdr:to>
      <xdr:col>45</xdr:col>
      <xdr:colOff>177800</xdr:colOff>
      <xdr:row>58</xdr:row>
      <xdr:rowOff>69193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99922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37092</xdr:rowOff>
    </xdr:from>
    <xdr:to>
      <xdr:col>36</xdr:col>
      <xdr:colOff>165100</xdr:colOff>
      <xdr:row>58</xdr:row>
      <xdr:rowOff>138692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99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69193</xdr:rowOff>
    </xdr:from>
    <xdr:to>
      <xdr:col>41</xdr:col>
      <xdr:colOff>50800</xdr:colOff>
      <xdr:row>58</xdr:row>
      <xdr:rowOff>87892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013293"/>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72619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7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81155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103898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132794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94068</xdr:rowOff>
    </xdr:from>
    <xdr:ext cx="690189"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281505" y="96952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115484</xdr:rowOff>
    </xdr:from>
    <xdr:ext cx="690189"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05205" y="9716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136520</xdr:rowOff>
    </xdr:from>
    <xdr:ext cx="690189"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16205" y="9737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56</xdr:row>
      <xdr:rowOff>155219</xdr:rowOff>
    </xdr:from>
    <xdr:ext cx="690189"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27205" y="9756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1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flipV="1">
          <a:off x="4634865" y="135209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100-00001B010000}"/>
            </a:ext>
          </a:extLst>
        </xdr:cNvPr>
        <xdr:cNvSpPr txBox="1"/>
      </xdr:nvSpPr>
      <xdr:spPr>
        <a:xfrm>
          <a:off x="4673600" y="1475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4546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100-00001D010000}"/>
            </a:ext>
          </a:extLst>
        </xdr:cNvPr>
        <xdr:cNvSpPr txBox="1"/>
      </xdr:nvSpPr>
      <xdr:spPr>
        <a:xfrm>
          <a:off x="46736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53612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100-00001F010000}"/>
            </a:ext>
          </a:extLst>
        </xdr:cNvPr>
        <xdr:cNvSpPr txBox="1"/>
      </xdr:nvSpPr>
      <xdr:spPr>
        <a:xfrm>
          <a:off x="4673600" y="13941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00000000-0008-0000-0100-000020010000}"/>
            </a:ext>
          </a:extLst>
        </xdr:cNvPr>
        <xdr:cNvSpPr/>
      </xdr:nvSpPr>
      <xdr:spPr>
        <a:xfrm>
          <a:off x="45847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3746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2857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196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079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98" name="楕円 297">
          <a:extLst>
            <a:ext uri="{FF2B5EF4-FFF2-40B4-BE49-F238E27FC236}">
              <a16:creationId xmlns:a16="http://schemas.microsoft.com/office/drawing/2014/main" id="{00000000-0008-0000-0100-00002A010000}"/>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68597</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100-00002B010000}"/>
            </a:ext>
          </a:extLst>
        </xdr:cNvPr>
        <xdr:cNvSpPr txBox="1"/>
      </xdr:nvSpPr>
      <xdr:spPr>
        <a:xfrm>
          <a:off x="4673600"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76454</xdr:rowOff>
    </xdr:from>
    <xdr:to>
      <xdr:col>20</xdr:col>
      <xdr:colOff>38100</xdr:colOff>
      <xdr:row>83</xdr:row>
      <xdr:rowOff>6604</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3746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127254</xdr:rowOff>
    </xdr:from>
    <xdr:to>
      <xdr:col>24</xdr:col>
      <xdr:colOff>63500</xdr:colOff>
      <xdr:row>82</xdr:row>
      <xdr:rowOff>140970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3797300" y="141861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71882</xdr:rowOff>
    </xdr:from>
    <xdr:to>
      <xdr:col>15</xdr:col>
      <xdr:colOff>101600</xdr:colOff>
      <xdr:row>83</xdr:row>
      <xdr:rowOff>2032</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2857500" y="1413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122682</xdr:rowOff>
    </xdr:from>
    <xdr:to>
      <xdr:col>19</xdr:col>
      <xdr:colOff>177800</xdr:colOff>
      <xdr:row>82</xdr:row>
      <xdr:rowOff>127254</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2908300" y="1418158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60452</xdr:rowOff>
    </xdr:from>
    <xdr:to>
      <xdr:col>10</xdr:col>
      <xdr:colOff>165100</xdr:colOff>
      <xdr:row>82</xdr:row>
      <xdr:rowOff>162052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1968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111252</xdr:rowOff>
    </xdr:from>
    <xdr:to>
      <xdr:col>15</xdr:col>
      <xdr:colOff>50800</xdr:colOff>
      <xdr:row>82</xdr:row>
      <xdr:rowOff>122682</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019300" y="141701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60452</xdr:rowOff>
    </xdr:from>
    <xdr:to>
      <xdr:col>6</xdr:col>
      <xdr:colOff>38100</xdr:colOff>
      <xdr:row>82</xdr:row>
      <xdr:rowOff>162052</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079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111252</xdr:rowOff>
    </xdr:from>
    <xdr:to>
      <xdr:col>10</xdr:col>
      <xdr:colOff>114300</xdr:colOff>
      <xdr:row>82</xdr:row>
      <xdr:rowOff>111252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130300" y="14170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68851</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100-000034010000}"/>
            </a:ext>
          </a:extLst>
        </xdr:cNvPr>
        <xdr:cNvSpPr txBox="1"/>
      </xdr:nvSpPr>
      <xdr:spPr>
        <a:xfrm>
          <a:off x="35820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50564</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100-000035010000}"/>
            </a:ext>
          </a:extLst>
        </xdr:cNvPr>
        <xdr:cNvSpPr txBox="1"/>
      </xdr:nvSpPr>
      <xdr:spPr>
        <a:xfrm>
          <a:off x="27057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105427</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100-000036010000}"/>
            </a:ext>
          </a:extLst>
        </xdr:cNvPr>
        <xdr:cNvSpPr txBox="1"/>
      </xdr:nvSpPr>
      <xdr:spPr>
        <a:xfrm>
          <a:off x="1816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68851</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100-000037010000}"/>
            </a:ext>
          </a:extLst>
        </xdr:cNvPr>
        <xdr:cNvSpPr txBox="1"/>
      </xdr:nvSpPr>
      <xdr:spPr>
        <a:xfrm>
          <a:off x="927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169181</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164609</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153179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153179</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1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1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325247"/>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74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73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18763</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249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27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118517</xdr:rowOff>
    </xdr:from>
    <xdr:to>
      <xdr:col>55</xdr:col>
      <xdr:colOff>50800</xdr:colOff>
      <xdr:row>80</xdr:row>
      <xdr:rowOff>48667</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366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141394</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35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142748</xdr:rowOff>
    </xdr:from>
    <xdr:to>
      <xdr:col>50</xdr:col>
      <xdr:colOff>165100</xdr:colOff>
      <xdr:row>80</xdr:row>
      <xdr:rowOff>72898</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169317</xdr:rowOff>
    </xdr:from>
    <xdr:to>
      <xdr:col>55</xdr:col>
      <xdr:colOff>0</xdr:colOff>
      <xdr:row>80</xdr:row>
      <xdr:rowOff>22098</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9639300" y="13713867"/>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162407</xdr:rowOff>
    </xdr:from>
    <xdr:to>
      <xdr:col>46</xdr:col>
      <xdr:colOff>38100</xdr:colOff>
      <xdr:row>80</xdr:row>
      <xdr:rowOff>92557</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22098</xdr:rowOff>
    </xdr:from>
    <xdr:to>
      <xdr:col>50</xdr:col>
      <xdr:colOff>114300</xdr:colOff>
      <xdr:row>80</xdr:row>
      <xdr:rowOff>41757</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373809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1930</xdr:rowOff>
    </xdr:from>
    <xdr:to>
      <xdr:col>41</xdr:col>
      <xdr:colOff>101600</xdr:colOff>
      <xdr:row>80</xdr:row>
      <xdr:rowOff>103530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41757</xdr:rowOff>
    </xdr:from>
    <xdr:to>
      <xdr:col>45</xdr:col>
      <xdr:colOff>177800</xdr:colOff>
      <xdr:row>80</xdr:row>
      <xdr:rowOff>52730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375775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22047</xdr:rowOff>
    </xdr:from>
    <xdr:to>
      <xdr:col>36</xdr:col>
      <xdr:colOff>165100</xdr:colOff>
      <xdr:row>80</xdr:row>
      <xdr:rowOff>123647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3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52730</xdr:rowOff>
    </xdr:from>
    <xdr:to>
      <xdr:col>41</xdr:col>
      <xdr:colOff>50800</xdr:colOff>
      <xdr:row>80</xdr:row>
      <xdr:rowOff>72847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376873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168267</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3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157294</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37964</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33850</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89425</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4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109084</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120057</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140174</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00000000-0008-0000-0100-00008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00000000-0008-0000-0100-00008D010000}"/>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0000000-0008-0000-0100-00008F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56441</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00000000-0008-0000-0100-000091010000}"/>
            </a:ext>
          </a:extLst>
        </xdr:cNvPr>
        <xdr:cNvSpPr txBox="1"/>
      </xdr:nvSpPr>
      <xdr:spPr>
        <a:xfrm>
          <a:off x="4673600" y="1788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33564</xdr:rowOff>
    </xdr:from>
    <xdr:to>
      <xdr:col>24</xdr:col>
      <xdr:colOff>114300</xdr:colOff>
      <xdr:row>105</xdr:row>
      <xdr:rowOff>135164</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4584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77651</xdr:rowOff>
    </xdr:from>
    <xdr:to>
      <xdr:col>20</xdr:col>
      <xdr:colOff>38100</xdr:colOff>
      <xdr:row>104</xdr:row>
      <xdr:rowOff>7801</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37465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xdr:rowOff>
    </xdr:from>
    <xdr:to>
      <xdr:col>15</xdr:col>
      <xdr:colOff>101600</xdr:colOff>
      <xdr:row>103</xdr:row>
      <xdr:rowOff>117202</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2857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142966</xdr:rowOff>
    </xdr:from>
    <xdr:to>
      <xdr:col>10</xdr:col>
      <xdr:colOff>165100</xdr:colOff>
      <xdr:row>104</xdr:row>
      <xdr:rowOff>73116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1968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131536</xdr:rowOff>
    </xdr:from>
    <xdr:to>
      <xdr:col>6</xdr:col>
      <xdr:colOff>38100</xdr:colOff>
      <xdr:row>105</xdr:row>
      <xdr:rowOff>61686</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1079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18869</xdr:rowOff>
    </xdr:from>
    <xdr:to>
      <xdr:col>24</xdr:col>
      <xdr:colOff>114300</xdr:colOff>
      <xdr:row>106</xdr:row>
      <xdr:rowOff>120469</xdr:rowOff>
    </xdr:to>
    <xdr:sp macro="" textlink="">
      <xdr:nvSpPr>
        <xdr:cNvPr id="412" name="楕円 411">
          <a:extLst>
            <a:ext uri="{FF2B5EF4-FFF2-40B4-BE49-F238E27FC236}">
              <a16:creationId xmlns:a16="http://schemas.microsoft.com/office/drawing/2014/main" id="{00000000-0008-0000-0100-00009C010000}"/>
            </a:ext>
          </a:extLst>
        </xdr:cNvPr>
        <xdr:cNvSpPr/>
      </xdr:nvSpPr>
      <xdr:spPr>
        <a:xfrm>
          <a:off x="4584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168746</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00000000-0008-0000-0100-00009D010000}"/>
            </a:ext>
          </a:extLst>
        </xdr:cNvPr>
        <xdr:cNvSpPr txBox="1"/>
      </xdr:nvSpPr>
      <xdr:spPr>
        <a:xfrm>
          <a:off x="46736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169092</xdr:rowOff>
    </xdr:from>
    <xdr:to>
      <xdr:col>20</xdr:col>
      <xdr:colOff>38100</xdr:colOff>
      <xdr:row>106</xdr:row>
      <xdr:rowOff>99242</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3746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48442</xdr:rowOff>
    </xdr:from>
    <xdr:to>
      <xdr:col>24</xdr:col>
      <xdr:colOff>63500</xdr:colOff>
      <xdr:row>106</xdr:row>
      <xdr:rowOff>69669</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3797300" y="1822214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152763</xdr:rowOff>
    </xdr:from>
    <xdr:to>
      <xdr:col>15</xdr:col>
      <xdr:colOff>101600</xdr:colOff>
      <xdr:row>106</xdr:row>
      <xdr:rowOff>82913</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2857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32113</xdr:rowOff>
    </xdr:from>
    <xdr:to>
      <xdr:col>19</xdr:col>
      <xdr:colOff>177800</xdr:colOff>
      <xdr:row>106</xdr:row>
      <xdr:rowOff>48442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2908300" y="1820581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1968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xdr:rowOff>
    </xdr:from>
    <xdr:to>
      <xdr:col>15</xdr:col>
      <xdr:colOff>50800</xdr:colOff>
      <xdr:row>106</xdr:row>
      <xdr:rowOff>32113</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019300" y="1818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136434</xdr:rowOff>
    </xdr:from>
    <xdr:to>
      <xdr:col>6</xdr:col>
      <xdr:colOff>38100</xdr:colOff>
      <xdr:row>106</xdr:row>
      <xdr:rowOff>66584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079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15784</xdr:rowOff>
    </xdr:from>
    <xdr:to>
      <xdr:col>10</xdr:col>
      <xdr:colOff>114300</xdr:colOff>
      <xdr:row>106</xdr:row>
      <xdr:rowOff>15784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130300" y="1818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24328</xdr:rowOff>
    </xdr:from>
    <xdr:ext cx="405111" cy="259045"/>
    <xdr:sp macro="" textlink="">
      <xdr:nvSpPr>
        <xdr:cNvPr id="422" name="n_1aveValue【港湾・漁港】&#10;有形固定資産減価償却率">
          <a:extLst>
            <a:ext uri="{FF2B5EF4-FFF2-40B4-BE49-F238E27FC236}">
              <a16:creationId xmlns:a16="http://schemas.microsoft.com/office/drawing/2014/main" id="{00000000-0008-0000-0100-0000A6010000}"/>
            </a:ext>
          </a:extLst>
        </xdr:cNvPr>
        <xdr:cNvSpPr txBox="1"/>
      </xdr:nvSpPr>
      <xdr:spPr>
        <a:xfrm>
          <a:off x="3582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133729</xdr:rowOff>
    </xdr:from>
    <xdr:ext cx="405111" cy="259045"/>
    <xdr:sp macro="" textlink="">
      <xdr:nvSpPr>
        <xdr:cNvPr id="423" name="n_2aveValue【港湾・漁港】&#10;有形固定資産減価償却率">
          <a:extLst>
            <a:ext uri="{FF2B5EF4-FFF2-40B4-BE49-F238E27FC236}">
              <a16:creationId xmlns:a16="http://schemas.microsoft.com/office/drawing/2014/main" id="{00000000-0008-0000-0100-0000A7010000}"/>
            </a:ext>
          </a:extLst>
        </xdr:cNvPr>
        <xdr:cNvSpPr txBox="1"/>
      </xdr:nvSpPr>
      <xdr:spPr>
        <a:xfrm>
          <a:off x="27057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89643</xdr:rowOff>
    </xdr:from>
    <xdr:ext cx="405111" cy="259045"/>
    <xdr:sp macro="" textlink="">
      <xdr:nvSpPr>
        <xdr:cNvPr id="424" name="n_3aveValue【港湾・漁港】&#10;有形固定資産減価償却率">
          <a:extLst>
            <a:ext uri="{FF2B5EF4-FFF2-40B4-BE49-F238E27FC236}">
              <a16:creationId xmlns:a16="http://schemas.microsoft.com/office/drawing/2014/main" id="{00000000-0008-0000-0100-0000A8010000}"/>
            </a:ext>
          </a:extLst>
        </xdr:cNvPr>
        <xdr:cNvSpPr txBox="1"/>
      </xdr:nvSpPr>
      <xdr:spPr>
        <a:xfrm>
          <a:off x="1816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78213</xdr:rowOff>
    </xdr:from>
    <xdr:ext cx="405111" cy="259045"/>
    <xdr:sp macro="" textlink="">
      <xdr:nvSpPr>
        <xdr:cNvPr id="425" name="n_4aveValue【港湾・漁港】&#10;有形固定資産減価償却率">
          <a:extLst>
            <a:ext uri="{FF2B5EF4-FFF2-40B4-BE49-F238E27FC236}">
              <a16:creationId xmlns:a16="http://schemas.microsoft.com/office/drawing/2014/main" id="{00000000-0008-0000-0100-0000A9010000}"/>
            </a:ext>
          </a:extLst>
        </xdr:cNvPr>
        <xdr:cNvSpPr txBox="1"/>
      </xdr:nvSpPr>
      <xdr:spPr>
        <a:xfrm>
          <a:off x="927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90369</xdr:rowOff>
    </xdr:from>
    <xdr:ext cx="405111" cy="259045"/>
    <xdr:sp macro="" textlink="">
      <xdr:nvSpPr>
        <xdr:cNvPr id="426" name="n_1main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74040</xdr:rowOff>
    </xdr:from>
    <xdr:ext cx="405111" cy="259045"/>
    <xdr:sp macro="" textlink="">
      <xdr:nvSpPr>
        <xdr:cNvPr id="427" name="n_2main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57711</xdr:rowOff>
    </xdr:from>
    <xdr:ext cx="405111" cy="259045"/>
    <xdr:sp macro="" textlink="">
      <xdr:nvSpPr>
        <xdr:cNvPr id="428" name="n_3main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57711</xdr:rowOff>
    </xdr:from>
    <xdr:ext cx="405111" cy="259045"/>
    <xdr:sp macro="" textlink="">
      <xdr:nvSpPr>
        <xdr:cNvPr id="429" name="n_4main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00000000-0008-0000-0100-0000A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00000000-0008-0000-0100-0000A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12233</xdr:rowOff>
    </xdr:from>
    <xdr:to>
      <xdr:col>54</xdr:col>
      <xdr:colOff>189865</xdr:colOff>
      <xdr:row>108</xdr:row>
      <xdr:rowOff>152400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328683"/>
          <a:ext cx="0" cy="134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130360</xdr:rowOff>
    </xdr:from>
    <xdr:ext cx="599010"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10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12233</xdr:rowOff>
    </xdr:from>
    <xdr:to>
      <xdr:col>55</xdr:col>
      <xdr:colOff>88900</xdr:colOff>
      <xdr:row>101</xdr:row>
      <xdr:rowOff>12233</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32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97321</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79281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118894</xdr:rowOff>
    </xdr:from>
    <xdr:to>
      <xdr:col>55</xdr:col>
      <xdr:colOff>50800</xdr:colOff>
      <xdr:row>105</xdr:row>
      <xdr:rowOff>49044</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794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164629</xdr:rowOff>
    </xdr:from>
    <xdr:to>
      <xdr:col>50</xdr:col>
      <xdr:colOff>165100</xdr:colOff>
      <xdr:row>104</xdr:row>
      <xdr:rowOff>94779</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782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8941</xdr:rowOff>
    </xdr:from>
    <xdr:to>
      <xdr:col>46</xdr:col>
      <xdr:colOff>38100</xdr:colOff>
      <xdr:row>104</xdr:row>
      <xdr:rowOff>110541</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78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121096</xdr:rowOff>
    </xdr:from>
    <xdr:to>
      <xdr:col>41</xdr:col>
      <xdr:colOff>101600</xdr:colOff>
      <xdr:row>106</xdr:row>
      <xdr:rowOff>51246</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12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128220</xdr:rowOff>
    </xdr:from>
    <xdr:to>
      <xdr:col>36</xdr:col>
      <xdr:colOff>165100</xdr:colOff>
      <xdr:row>106</xdr:row>
      <xdr:rowOff>58370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1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132883</xdr:rowOff>
    </xdr:from>
    <xdr:to>
      <xdr:col>55</xdr:col>
      <xdr:colOff>50800</xdr:colOff>
      <xdr:row>101</xdr:row>
      <xdr:rowOff>63033</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727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85910</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723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167083</xdr:rowOff>
    </xdr:from>
    <xdr:to>
      <xdr:col>50</xdr:col>
      <xdr:colOff>165100</xdr:colOff>
      <xdr:row>101</xdr:row>
      <xdr:rowOff>97233</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731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12233</xdr:rowOff>
    </xdr:from>
    <xdr:to>
      <xdr:col>55</xdr:col>
      <xdr:colOff>0</xdr:colOff>
      <xdr:row>101</xdr:row>
      <xdr:rowOff>46433</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7328683"/>
          <a:ext cx="838200" cy="3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27736</xdr:rowOff>
    </xdr:from>
    <xdr:to>
      <xdr:col>46</xdr:col>
      <xdr:colOff>38100</xdr:colOff>
      <xdr:row>101</xdr:row>
      <xdr:rowOff>129336</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73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46433</xdr:rowOff>
    </xdr:from>
    <xdr:to>
      <xdr:col>50</xdr:col>
      <xdr:colOff>114300</xdr:colOff>
      <xdr:row>101</xdr:row>
      <xdr:rowOff>78536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8750300" y="17362883"/>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59062</xdr:rowOff>
    </xdr:from>
    <xdr:to>
      <xdr:col>41</xdr:col>
      <xdr:colOff>101600</xdr:colOff>
      <xdr:row>101</xdr:row>
      <xdr:rowOff>160662</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7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78536</xdr:rowOff>
    </xdr:from>
    <xdr:to>
      <xdr:col>45</xdr:col>
      <xdr:colOff>177800</xdr:colOff>
      <xdr:row>101</xdr:row>
      <xdr:rowOff>109862</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7394986"/>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83277</xdr:rowOff>
    </xdr:from>
    <xdr:to>
      <xdr:col>36</xdr:col>
      <xdr:colOff>165100</xdr:colOff>
      <xdr:row>102</xdr:row>
      <xdr:rowOff>13427</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739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109862</xdr:rowOff>
    </xdr:from>
    <xdr:to>
      <xdr:col>41</xdr:col>
      <xdr:colOff>50800</xdr:colOff>
      <xdr:row>101</xdr:row>
      <xdr:rowOff>134077</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7426312"/>
          <a:ext cx="889000" cy="2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85906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7916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101668</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79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42373</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216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49497</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2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113760</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708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145863</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711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5739</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715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29954</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717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00000000-0008-0000-0100-0000F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flipV="1">
          <a:off x="16318864" y="581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2" name="【認定こども園・幼稚園・保育所】&#10;有形固定資産減価償却率最小値テキスト">
          <a:extLst>
            <a:ext uri="{FF2B5EF4-FFF2-40B4-BE49-F238E27FC236}">
              <a16:creationId xmlns:a16="http://schemas.microsoft.com/office/drawing/2014/main" id="{00000000-0008-0000-0100-000000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00000000-0008-0000-0100-00000202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00000000-0008-0000-0100-000004020000}"/>
            </a:ext>
          </a:extLst>
        </xdr:cNvPr>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517" name="フローチャート: 判断 516">
          <a:extLst>
            <a:ext uri="{FF2B5EF4-FFF2-40B4-BE49-F238E27FC236}">
              <a16:creationId xmlns:a16="http://schemas.microsoft.com/office/drawing/2014/main" id="{00000000-0008-0000-0100-000005020000}"/>
            </a:ext>
          </a:extLst>
        </xdr:cNvPr>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3652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2763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527" name="楕円 526">
          <a:extLst>
            <a:ext uri="{FF2B5EF4-FFF2-40B4-BE49-F238E27FC236}">
              <a16:creationId xmlns:a16="http://schemas.microsoft.com/office/drawing/2014/main" id="{00000000-0008-0000-0100-00000F020000}"/>
            </a:ext>
          </a:extLst>
        </xdr:cNvPr>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83837</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00000000-0008-0000-0100-000010020000}"/>
            </a:ext>
          </a:extLst>
        </xdr:cNvPr>
        <xdr:cNvSpPr txBox="1"/>
      </xdr:nvSpPr>
      <xdr:spPr>
        <a:xfrm>
          <a:off x="16357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5430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123825</xdr:rowOff>
    </xdr:from>
    <xdr:to>
      <xdr:col>85</xdr:col>
      <xdr:colOff>127000</xdr:colOff>
      <xdr:row>37</xdr:row>
      <xdr:rowOff>156210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5481300" y="64674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34925</xdr:rowOff>
    </xdr:from>
    <xdr:to>
      <xdr:col>76</xdr:col>
      <xdr:colOff>165100</xdr:colOff>
      <xdr:row>37</xdr:row>
      <xdr:rowOff>136525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4541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85725</xdr:rowOff>
    </xdr:from>
    <xdr:to>
      <xdr:col>81</xdr:col>
      <xdr:colOff>50800</xdr:colOff>
      <xdr:row>37</xdr:row>
      <xdr:rowOff>123825</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592300" y="6429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85725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3703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47625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814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2611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165752</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127652</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8" name="テキスト ボックス 557">
          <a:extLst>
            <a:ext uri="{FF2B5EF4-FFF2-40B4-BE49-F238E27FC236}">
              <a16:creationId xmlns:a16="http://schemas.microsoft.com/office/drawing/2014/main" id="{00000000-0008-0000-0100-00002E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a:extLst>
            <a:ext uri="{FF2B5EF4-FFF2-40B4-BE49-F238E27FC236}">
              <a16:creationId xmlns:a16="http://schemas.microsoft.com/office/drawing/2014/main" id="{00000000-0008-0000-0100-00003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flipV="1">
          <a:off x="22160864" y="572643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569" name="【認定こども園・幼稚園・保育所】&#10;一人当たり面積最小値テキスト">
          <a:extLst>
            <a:ext uri="{FF2B5EF4-FFF2-40B4-BE49-F238E27FC236}">
              <a16:creationId xmlns:a16="http://schemas.microsoft.com/office/drawing/2014/main" id="{00000000-0008-0000-0100-000039020000}"/>
            </a:ext>
          </a:extLst>
        </xdr:cNvPr>
        <xdr:cNvSpPr txBox="1"/>
      </xdr:nvSpPr>
      <xdr:spPr>
        <a:xfrm>
          <a:off x="22199600" y="713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22072600" y="713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1" name="【認定こども園・幼稚園・保育所】&#10;一人当たり面積最大値テキスト">
          <a:extLst>
            <a:ext uri="{FF2B5EF4-FFF2-40B4-BE49-F238E27FC236}">
              <a16:creationId xmlns:a16="http://schemas.microsoft.com/office/drawing/2014/main" id="{00000000-0008-0000-0100-00003B02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573" name="【認定こども園・幼稚園・保育所】&#10;一人当たり面積平均値テキスト">
          <a:extLst>
            <a:ext uri="{FF2B5EF4-FFF2-40B4-BE49-F238E27FC236}">
              <a16:creationId xmlns:a16="http://schemas.microsoft.com/office/drawing/2014/main" id="{00000000-0008-0000-0100-00003D020000}"/>
            </a:ext>
          </a:extLst>
        </xdr:cNvPr>
        <xdr:cNvSpPr txBox="1"/>
      </xdr:nvSpPr>
      <xdr:spPr>
        <a:xfrm>
          <a:off x="22199600" y="649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22110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21272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2038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8605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585" name="【認定こども園・幼稚園・保育所】&#10;一人当たり面積該当値テキスト">
          <a:extLst>
            <a:ext uri="{FF2B5EF4-FFF2-40B4-BE49-F238E27FC236}">
              <a16:creationId xmlns:a16="http://schemas.microsoft.com/office/drawing/2014/main" id="{00000000-0008-0000-0100-000049020000}"/>
            </a:ext>
          </a:extLst>
        </xdr:cNvPr>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xdr:rowOff>
    </xdr:from>
    <xdr:to>
      <xdr:col>112</xdr:col>
      <xdr:colOff>38100</xdr:colOff>
      <xdr:row>38</xdr:row>
      <xdr:rowOff>115570</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2127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64770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flipV="1">
          <a:off x="21323300" y="65646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25400</xdr:rowOff>
    </xdr:from>
    <xdr:to>
      <xdr:col>107</xdr:col>
      <xdr:colOff>101600</xdr:colOff>
      <xdr:row>38</xdr:row>
      <xdr:rowOff>127000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038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64770</xdr:rowOff>
    </xdr:from>
    <xdr:to>
      <xdr:col>111</xdr:col>
      <xdr:colOff>177800</xdr:colOff>
      <xdr:row>38</xdr:row>
      <xdr:rowOff>76200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0434300" y="6579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36830</xdr:rowOff>
    </xdr:from>
    <xdr:to>
      <xdr:col>102</xdr:col>
      <xdr:colOff>165100</xdr:colOff>
      <xdr:row>38</xdr:row>
      <xdr:rowOff>138430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9494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76200</xdr:rowOff>
    </xdr:from>
    <xdr:to>
      <xdr:col>107</xdr:col>
      <xdr:colOff>50800</xdr:colOff>
      <xdr:row>38</xdr:row>
      <xdr:rowOff>87630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19545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52070</xdr:rowOff>
    </xdr:from>
    <xdr:to>
      <xdr:col>98</xdr:col>
      <xdr:colOff>38100</xdr:colOff>
      <xdr:row>38</xdr:row>
      <xdr:rowOff>153670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18605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87630</xdr:rowOff>
    </xdr:from>
    <xdr:to>
      <xdr:col>102</xdr:col>
      <xdr:colOff>114300</xdr:colOff>
      <xdr:row>38</xdr:row>
      <xdr:rowOff>102870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18656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594" name="n_1aveValue【認定こども園・幼稚園・保育所】&#10;一人当たり面積">
          <a:extLst>
            <a:ext uri="{FF2B5EF4-FFF2-40B4-BE49-F238E27FC236}">
              <a16:creationId xmlns:a16="http://schemas.microsoft.com/office/drawing/2014/main" id="{00000000-0008-0000-0100-000052020000}"/>
            </a:ext>
          </a:extLst>
        </xdr:cNvPr>
        <xdr:cNvSpPr txBox="1"/>
      </xdr:nvSpPr>
      <xdr:spPr>
        <a:xfrm>
          <a:off x="2107572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595" name="n_2aveValue【認定こども園・幼稚園・保育所】&#10;一人当たり面積">
          <a:extLst>
            <a:ext uri="{FF2B5EF4-FFF2-40B4-BE49-F238E27FC236}">
              <a16:creationId xmlns:a16="http://schemas.microsoft.com/office/drawing/2014/main" id="{00000000-0008-0000-0100-000053020000}"/>
            </a:ext>
          </a:extLst>
        </xdr:cNvPr>
        <xdr:cNvSpPr txBox="1"/>
      </xdr:nvSpPr>
      <xdr:spPr>
        <a:xfrm>
          <a:off x="20199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596" name="n_3aveValue【認定こども園・幼稚園・保育所】&#10;一人当たり面積">
          <a:extLst>
            <a:ext uri="{FF2B5EF4-FFF2-40B4-BE49-F238E27FC236}">
              <a16:creationId xmlns:a16="http://schemas.microsoft.com/office/drawing/2014/main" id="{00000000-0008-0000-0100-000054020000}"/>
            </a:ext>
          </a:extLst>
        </xdr:cNvPr>
        <xdr:cNvSpPr txBox="1"/>
      </xdr:nvSpPr>
      <xdr:spPr>
        <a:xfrm>
          <a:off x="19310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151147</xdr:rowOff>
    </xdr:from>
    <xdr:ext cx="469744" cy="259045"/>
    <xdr:sp macro="" textlink="">
      <xdr:nvSpPr>
        <xdr:cNvPr id="597" name="n_4aveValue【認定こども園・幼稚園・保育所】&#10;一人当たり面積">
          <a:extLst>
            <a:ext uri="{FF2B5EF4-FFF2-40B4-BE49-F238E27FC236}">
              <a16:creationId xmlns:a16="http://schemas.microsoft.com/office/drawing/2014/main" id="{00000000-0008-0000-0100-000055020000}"/>
            </a:ext>
          </a:extLst>
        </xdr:cNvPr>
        <xdr:cNvSpPr txBox="1"/>
      </xdr:nvSpPr>
      <xdr:spPr>
        <a:xfrm>
          <a:off x="18421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132097</xdr:rowOff>
    </xdr:from>
    <xdr:ext cx="469744" cy="259045"/>
    <xdr:sp macro="" textlink="">
      <xdr:nvSpPr>
        <xdr:cNvPr id="598" name="n_1main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143527</xdr:rowOff>
    </xdr:from>
    <xdr:ext cx="469744" cy="259045"/>
    <xdr:sp macro="" textlink="">
      <xdr:nvSpPr>
        <xdr:cNvPr id="599" name="n_2main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154957</xdr:rowOff>
    </xdr:from>
    <xdr:ext cx="469744" cy="259045"/>
    <xdr:sp macro="" textlink="">
      <xdr:nvSpPr>
        <xdr:cNvPr id="600" name="n_3main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144797</xdr:rowOff>
    </xdr:from>
    <xdr:ext cx="469744" cy="259045"/>
    <xdr:sp macro="" textlink="">
      <xdr:nvSpPr>
        <xdr:cNvPr id="601" name="n_4main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1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flipV="1">
          <a:off x="16318864" y="9549765"/>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100-000077020000}"/>
            </a:ext>
          </a:extLst>
        </xdr:cNvPr>
        <xdr:cNvSpPr txBox="1"/>
      </xdr:nvSpPr>
      <xdr:spPr>
        <a:xfrm>
          <a:off x="16357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100-00007902000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100-00007B020000}"/>
            </a:ext>
          </a:extLst>
        </xdr:cNvPr>
        <xdr:cNvSpPr txBox="1"/>
      </xdr:nvSpPr>
      <xdr:spPr>
        <a:xfrm>
          <a:off x="16357600" y="10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6268700" y="1024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4541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3652500" y="102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2763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9207</xdr:rowOff>
    </xdr:from>
    <xdr:to>
      <xdr:col>85</xdr:col>
      <xdr:colOff>177800</xdr:colOff>
      <xdr:row>59</xdr:row>
      <xdr:rowOff>110807</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6268700" y="101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32084</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100-000087020000}"/>
            </a:ext>
          </a:extLst>
        </xdr:cNvPr>
        <xdr:cNvSpPr txBox="1"/>
      </xdr:nvSpPr>
      <xdr:spPr>
        <a:xfrm>
          <a:off x="16357600" y="9976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166370</xdr:rowOff>
    </xdr:from>
    <xdr:to>
      <xdr:col>81</xdr:col>
      <xdr:colOff>101600</xdr:colOff>
      <xdr:row>59</xdr:row>
      <xdr:rowOff>96520</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5430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45720</xdr:rowOff>
    </xdr:from>
    <xdr:to>
      <xdr:col>85</xdr:col>
      <xdr:colOff>127000</xdr:colOff>
      <xdr:row>59</xdr:row>
      <xdr:rowOff>60007</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5481300" y="10161270"/>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45720</xdr:rowOff>
    </xdr:from>
    <xdr:to>
      <xdr:col>81</xdr:col>
      <xdr:colOff>50800</xdr:colOff>
      <xdr:row>59</xdr:row>
      <xdr:rowOff>125730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flipV="1">
          <a:off x="14592300" y="10161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3652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60</xdr:row>
      <xdr:rowOff>11430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3703300" y="1024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132080</xdr:rowOff>
    </xdr:from>
    <xdr:to>
      <xdr:col>67</xdr:col>
      <xdr:colOff>101600</xdr:colOff>
      <xdr:row>60</xdr:row>
      <xdr:rowOff>62230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276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xdr:rowOff>
    </xdr:from>
    <xdr:to>
      <xdr:col>71</xdr:col>
      <xdr:colOff>177800</xdr:colOff>
      <xdr:row>60</xdr:row>
      <xdr:rowOff>11430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814300" y="1029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100-00009002000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100-000091020000}"/>
            </a:ext>
          </a:extLst>
        </xdr:cNvPr>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70184</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100-000092020000}"/>
            </a:ext>
          </a:extLst>
        </xdr:cNvPr>
        <xdr:cNvSpPr txBox="1"/>
      </xdr:nvSpPr>
      <xdr:spPr>
        <a:xfrm>
          <a:off x="13500744" y="1001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35895</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100-000093020000}"/>
            </a:ext>
          </a:extLst>
        </xdr:cNvPr>
        <xdr:cNvSpPr txBox="1"/>
      </xdr:nvSpPr>
      <xdr:spPr>
        <a:xfrm>
          <a:off x="12611744"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113047</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21607</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53357</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1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9632747"/>
          <a:ext cx="0" cy="112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100-0000AF020000}"/>
            </a:ext>
          </a:extLst>
        </xdr:cNvPr>
        <xdr:cNvSpPr txBox="1"/>
      </xdr:nvSpPr>
      <xdr:spPr>
        <a:xfrm>
          <a:off x="22199600" y="1076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07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100-0000B1020000}"/>
            </a:ext>
          </a:extLst>
        </xdr:cNvPr>
        <xdr:cNvSpPr txBox="1"/>
      </xdr:nvSpPr>
      <xdr:spPr>
        <a:xfrm>
          <a:off x="22199600" y="940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963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100-0000B3020000}"/>
            </a:ext>
          </a:extLst>
        </xdr:cNvPr>
        <xdr:cNvSpPr txBox="1"/>
      </xdr:nvSpPr>
      <xdr:spPr>
        <a:xfrm>
          <a:off x="22199600" y="10273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029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031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03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03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63957</xdr:rowOff>
    </xdr:from>
    <xdr:to>
      <xdr:col>116</xdr:col>
      <xdr:colOff>114300</xdr:colOff>
      <xdr:row>59</xdr:row>
      <xdr:rowOff>165557</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01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86834</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100-0000BF020000}"/>
            </a:ext>
          </a:extLst>
        </xdr:cNvPr>
        <xdr:cNvSpPr txBox="1"/>
      </xdr:nvSpPr>
      <xdr:spPr>
        <a:xfrm>
          <a:off x="22199600" y="1003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98704</xdr:rowOff>
    </xdr:from>
    <xdr:to>
      <xdr:col>112</xdr:col>
      <xdr:colOff>38100</xdr:colOff>
      <xdr:row>60</xdr:row>
      <xdr:rowOff>28854</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02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114757</xdr:rowOff>
    </xdr:from>
    <xdr:to>
      <xdr:col>116</xdr:col>
      <xdr:colOff>63500</xdr:colOff>
      <xdr:row>59</xdr:row>
      <xdr:rowOff>149504</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323300" y="1023030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168199</xdr:rowOff>
    </xdr:from>
    <xdr:to>
      <xdr:col>107</xdr:col>
      <xdr:colOff>101600</xdr:colOff>
      <xdr:row>61</xdr:row>
      <xdr:rowOff>98349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045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149504</xdr:rowOff>
    </xdr:from>
    <xdr:to>
      <xdr:col>111</xdr:col>
      <xdr:colOff>177800</xdr:colOff>
      <xdr:row>61</xdr:row>
      <xdr:rowOff>47549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0434300" y="10265054"/>
          <a:ext cx="8890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15037</xdr:rowOff>
    </xdr:from>
    <xdr:to>
      <xdr:col>102</xdr:col>
      <xdr:colOff>165100</xdr:colOff>
      <xdr:row>61</xdr:row>
      <xdr:rowOff>116637</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04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47549</xdr:rowOff>
    </xdr:from>
    <xdr:to>
      <xdr:col>107</xdr:col>
      <xdr:colOff>50800</xdr:colOff>
      <xdr:row>61</xdr:row>
      <xdr:rowOff>65837</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9545300" y="1050599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32868</xdr:rowOff>
    </xdr:from>
    <xdr:to>
      <xdr:col>98</xdr:col>
      <xdr:colOff>38100</xdr:colOff>
      <xdr:row>61</xdr:row>
      <xdr:rowOff>134468</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8605500" y="1049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65837</xdr:rowOff>
    </xdr:from>
    <xdr:to>
      <xdr:col>102</xdr:col>
      <xdr:colOff>114300</xdr:colOff>
      <xdr:row>61</xdr:row>
      <xdr:rowOff>83668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8656300" y="10524287"/>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712" name="n_1aveValue【学校施設】&#10;一人当たり面積">
          <a:extLst>
            <a:ext uri="{FF2B5EF4-FFF2-40B4-BE49-F238E27FC236}">
              <a16:creationId xmlns:a16="http://schemas.microsoft.com/office/drawing/2014/main" id="{00000000-0008-0000-0100-0000C8020000}"/>
            </a:ext>
          </a:extLst>
        </xdr:cNvPr>
        <xdr:cNvSpPr txBox="1"/>
      </xdr:nvSpPr>
      <xdr:spPr>
        <a:xfrm>
          <a:off x="21075727" y="104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152366</xdr:rowOff>
    </xdr:from>
    <xdr:ext cx="469744" cy="259045"/>
    <xdr:sp macro="" textlink="">
      <xdr:nvSpPr>
        <xdr:cNvPr id="713" name="n_2aveValue【学校施設】&#10;一人当たり面積">
          <a:extLst>
            <a:ext uri="{FF2B5EF4-FFF2-40B4-BE49-F238E27FC236}">
              <a16:creationId xmlns:a16="http://schemas.microsoft.com/office/drawing/2014/main" id="{00000000-0008-0000-0100-0000C9020000}"/>
            </a:ext>
          </a:extLst>
        </xdr:cNvPr>
        <xdr:cNvSpPr txBox="1"/>
      </xdr:nvSpPr>
      <xdr:spPr>
        <a:xfrm>
          <a:off x="20199427" y="1009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22979</xdr:rowOff>
    </xdr:from>
    <xdr:ext cx="469744" cy="259045"/>
    <xdr:sp macro="" textlink="">
      <xdr:nvSpPr>
        <xdr:cNvPr id="714" name="n_3aveValue【学校施設】&#10;一人当たり面積">
          <a:extLst>
            <a:ext uri="{FF2B5EF4-FFF2-40B4-BE49-F238E27FC236}">
              <a16:creationId xmlns:a16="http://schemas.microsoft.com/office/drawing/2014/main" id="{00000000-0008-0000-0100-0000CA020000}"/>
            </a:ext>
          </a:extLst>
        </xdr:cNvPr>
        <xdr:cNvSpPr txBox="1"/>
      </xdr:nvSpPr>
      <xdr:spPr>
        <a:xfrm>
          <a:off x="19310427"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44467</xdr:rowOff>
    </xdr:from>
    <xdr:ext cx="469744" cy="259045"/>
    <xdr:sp macro="" textlink="">
      <xdr:nvSpPr>
        <xdr:cNvPr id="715" name="n_4aveValue【学校施設】&#10;一人当たり面積">
          <a:extLst>
            <a:ext uri="{FF2B5EF4-FFF2-40B4-BE49-F238E27FC236}">
              <a16:creationId xmlns:a16="http://schemas.microsoft.com/office/drawing/2014/main" id="{00000000-0008-0000-0100-0000CB020000}"/>
            </a:ext>
          </a:extLst>
        </xdr:cNvPr>
        <xdr:cNvSpPr txBox="1"/>
      </xdr:nvSpPr>
      <xdr:spPr>
        <a:xfrm>
          <a:off x="18421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45381</xdr:rowOff>
    </xdr:from>
    <xdr:ext cx="469744" cy="259045"/>
    <xdr:sp macro="" textlink="">
      <xdr:nvSpPr>
        <xdr:cNvPr id="716" name="n_1mainValue【学校施設】&#10;一人当たり面積">
          <a:extLst>
            <a:ext uri="{FF2B5EF4-FFF2-40B4-BE49-F238E27FC236}">
              <a16:creationId xmlns:a16="http://schemas.microsoft.com/office/drawing/2014/main" id="{00000000-0008-0000-0100-0000CC020000}"/>
            </a:ext>
          </a:extLst>
        </xdr:cNvPr>
        <xdr:cNvSpPr txBox="1"/>
      </xdr:nvSpPr>
      <xdr:spPr>
        <a:xfrm>
          <a:off x="21075727" y="998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89476</xdr:rowOff>
    </xdr:from>
    <xdr:ext cx="469744" cy="259045"/>
    <xdr:sp macro="" textlink="">
      <xdr:nvSpPr>
        <xdr:cNvPr id="717" name="n_2mainValue【学校施設】&#10;一人当たり面積">
          <a:extLst>
            <a:ext uri="{FF2B5EF4-FFF2-40B4-BE49-F238E27FC236}">
              <a16:creationId xmlns:a16="http://schemas.microsoft.com/office/drawing/2014/main" id="{00000000-0008-0000-0100-0000CD020000}"/>
            </a:ext>
          </a:extLst>
        </xdr:cNvPr>
        <xdr:cNvSpPr txBox="1"/>
      </xdr:nvSpPr>
      <xdr:spPr>
        <a:xfrm>
          <a:off x="20199427" y="105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107764</xdr:rowOff>
    </xdr:from>
    <xdr:ext cx="469744" cy="259045"/>
    <xdr:sp macro="" textlink="">
      <xdr:nvSpPr>
        <xdr:cNvPr id="718" name="n_3mainValue【学校施設】&#10;一人当たり面積">
          <a:extLst>
            <a:ext uri="{FF2B5EF4-FFF2-40B4-BE49-F238E27FC236}">
              <a16:creationId xmlns:a16="http://schemas.microsoft.com/office/drawing/2014/main" id="{00000000-0008-0000-0100-0000CE020000}"/>
            </a:ext>
          </a:extLst>
        </xdr:cNvPr>
        <xdr:cNvSpPr txBox="1"/>
      </xdr:nvSpPr>
      <xdr:spPr>
        <a:xfrm>
          <a:off x="19310427" y="105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125595</xdr:rowOff>
    </xdr:from>
    <xdr:ext cx="469744" cy="259045"/>
    <xdr:sp macro="" textlink="">
      <xdr:nvSpPr>
        <xdr:cNvPr id="719" name="n_4mainValue【学校施設】&#10;一人当たり面積">
          <a:extLst>
            <a:ext uri="{FF2B5EF4-FFF2-40B4-BE49-F238E27FC236}">
              <a16:creationId xmlns:a16="http://schemas.microsoft.com/office/drawing/2014/main" id="{00000000-0008-0000-0100-0000CF020000}"/>
            </a:ext>
          </a:extLst>
        </xdr:cNvPr>
        <xdr:cNvSpPr txBox="1"/>
      </xdr:nvSpPr>
      <xdr:spPr>
        <a:xfrm>
          <a:off x="184214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1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6318864" y="135769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745" name="【児童館】&#10;有形固定資産減価償却率最小値テキスト">
          <a:extLst>
            <a:ext uri="{FF2B5EF4-FFF2-40B4-BE49-F238E27FC236}">
              <a16:creationId xmlns:a16="http://schemas.microsoft.com/office/drawing/2014/main" id="{00000000-0008-0000-0100-0000E9020000}"/>
            </a:ext>
          </a:extLst>
        </xdr:cNvPr>
        <xdr:cNvSpPr txBox="1"/>
      </xdr:nvSpPr>
      <xdr:spPr>
        <a:xfrm>
          <a:off x="16357600"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100-0000EB020000}"/>
            </a:ext>
          </a:extLst>
        </xdr:cNvPr>
        <xdr:cNvSpPr txBox="1"/>
      </xdr:nvSpPr>
      <xdr:spPr>
        <a:xfrm>
          <a:off x="16357600" y="1335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357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100-0000ED020000}"/>
            </a:ext>
          </a:extLst>
        </xdr:cNvPr>
        <xdr:cNvSpPr txBox="1"/>
      </xdr:nvSpPr>
      <xdr:spPr>
        <a:xfrm>
          <a:off x="16357600" y="1401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62687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4541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118745</xdr:rowOff>
    </xdr:from>
    <xdr:to>
      <xdr:col>85</xdr:col>
      <xdr:colOff>177800</xdr:colOff>
      <xdr:row>85</xdr:row>
      <xdr:rowOff>48895</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6268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97172</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100-0000F9020000}"/>
            </a:ext>
          </a:extLst>
        </xdr:cNvPr>
        <xdr:cNvSpPr txBox="1"/>
      </xdr:nvSpPr>
      <xdr:spPr>
        <a:xfrm>
          <a:off x="16357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130175</xdr:rowOff>
    </xdr:from>
    <xdr:to>
      <xdr:col>81</xdr:col>
      <xdr:colOff>101600</xdr:colOff>
      <xdr:row>85</xdr:row>
      <xdr:rowOff>60325</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5430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169545</xdr:rowOff>
    </xdr:from>
    <xdr:to>
      <xdr:col>85</xdr:col>
      <xdr:colOff>127000</xdr:colOff>
      <xdr:row>85</xdr:row>
      <xdr:rowOff>9525</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flipV="1">
          <a:off x="15481300" y="145713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71120</xdr:rowOff>
    </xdr:from>
    <xdr:to>
      <xdr:col>76</xdr:col>
      <xdr:colOff>165100</xdr:colOff>
      <xdr:row>85</xdr:row>
      <xdr:rowOff>1270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121920</xdr:rowOff>
    </xdr:from>
    <xdr:to>
      <xdr:col>81</xdr:col>
      <xdr:colOff>50800</xdr:colOff>
      <xdr:row>85</xdr:row>
      <xdr:rowOff>9525</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4592300" y="145237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xdr:rowOff>
    </xdr:from>
    <xdr:to>
      <xdr:col>72</xdr:col>
      <xdr:colOff>38100</xdr:colOff>
      <xdr:row>84</xdr:row>
      <xdr:rowOff>107950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365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57150</xdr:rowOff>
    </xdr:from>
    <xdr:to>
      <xdr:col>76</xdr:col>
      <xdr:colOff>114300</xdr:colOff>
      <xdr:row>84</xdr:row>
      <xdr:rowOff>121920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3703300" y="14458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57150</xdr:rowOff>
    </xdr:from>
    <xdr:to>
      <xdr:col>71</xdr:col>
      <xdr:colOff>177800</xdr:colOff>
      <xdr:row>84</xdr:row>
      <xdr:rowOff>57150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814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51452</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163847</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99077</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1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2160864" y="133948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100-000024030000}"/>
            </a:ext>
          </a:extLst>
        </xdr:cNvPr>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100-00002603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100-000028030000}"/>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1272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21107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34670</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100-000034030000}"/>
            </a:ext>
          </a:extLst>
        </xdr:cNvPr>
        <xdr:cNvSpPr txBox="1"/>
      </xdr:nvSpPr>
      <xdr:spPr>
        <a:xfrm>
          <a:off x="22199600"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62593</xdr:rowOff>
    </xdr:from>
    <xdr:to>
      <xdr:col>116</xdr:col>
      <xdr:colOff>63500</xdr:colOff>
      <xdr:row>83</xdr:row>
      <xdr:rowOff>78921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flipV="1">
          <a:off x="21323300" y="142929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038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78921</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a:off x="20434300" y="143092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78921</xdr:rowOff>
    </xdr:from>
    <xdr:to>
      <xdr:col>107</xdr:col>
      <xdr:colOff>50800</xdr:colOff>
      <xdr:row>83</xdr:row>
      <xdr:rowOff>95250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19545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60779</xdr:rowOff>
    </xdr:from>
    <xdr:to>
      <xdr:col>98</xdr:col>
      <xdr:colOff>38100</xdr:colOff>
      <xdr:row>83</xdr:row>
      <xdr:rowOff>162379</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8605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111579</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18656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6548</xdr:rowOff>
    </xdr:from>
    <xdr:ext cx="469744" cy="259045"/>
    <xdr:sp macro="" textlink="">
      <xdr:nvSpPr>
        <xdr:cNvPr id="829" name="n_1aveValue【児童館】&#10;一人当たり面積">
          <a:extLst>
            <a:ext uri="{FF2B5EF4-FFF2-40B4-BE49-F238E27FC236}">
              <a16:creationId xmlns:a16="http://schemas.microsoft.com/office/drawing/2014/main" id="{00000000-0008-0000-0100-00003D030000}"/>
            </a:ext>
          </a:extLst>
        </xdr:cNvPr>
        <xdr:cNvSpPr txBox="1"/>
      </xdr:nvSpPr>
      <xdr:spPr>
        <a:xfrm>
          <a:off x="21075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30" name="n_2aveValue【児童館】&#10;一人当たり面積">
          <a:extLst>
            <a:ext uri="{FF2B5EF4-FFF2-40B4-BE49-F238E27FC236}">
              <a16:creationId xmlns:a16="http://schemas.microsoft.com/office/drawing/2014/main" id="{00000000-0008-0000-0100-00003E030000}"/>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831" name="n_3aveValue【児童館】&#10;一人当たり面積">
          <a:extLst>
            <a:ext uri="{FF2B5EF4-FFF2-40B4-BE49-F238E27FC236}">
              <a16:creationId xmlns:a16="http://schemas.microsoft.com/office/drawing/2014/main" id="{00000000-0008-0000-0100-00003F030000}"/>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2" name="n_4aveValue【児童館】&#10;一人当たり面積">
          <a:extLst>
            <a:ext uri="{FF2B5EF4-FFF2-40B4-BE49-F238E27FC236}">
              <a16:creationId xmlns:a16="http://schemas.microsoft.com/office/drawing/2014/main" id="{00000000-0008-0000-0100-000040030000}"/>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833" name="n_1mainValue【児童館】&#10;一人当たり面積">
          <a:extLst>
            <a:ext uri="{FF2B5EF4-FFF2-40B4-BE49-F238E27FC236}">
              <a16:creationId xmlns:a16="http://schemas.microsoft.com/office/drawing/2014/main" id="{00000000-0008-0000-0100-000041030000}"/>
            </a:ext>
          </a:extLst>
        </xdr:cNvPr>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34" name="n_2mainValue【児童館】&#10;一人当たり面積">
          <a:extLst>
            <a:ext uri="{FF2B5EF4-FFF2-40B4-BE49-F238E27FC236}">
              <a16:creationId xmlns:a16="http://schemas.microsoft.com/office/drawing/2014/main" id="{00000000-0008-0000-0100-000042030000}"/>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835" name="n_3mainValue【児童館】&#10;一人当たり面積">
          <a:extLst>
            <a:ext uri="{FF2B5EF4-FFF2-40B4-BE49-F238E27FC236}">
              <a16:creationId xmlns:a16="http://schemas.microsoft.com/office/drawing/2014/main" id="{00000000-0008-0000-0100-000043030000}"/>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macro="" textlink="">
      <xdr:nvSpPr>
        <xdr:cNvPr id="836" name="n_4mainValue【児童館】&#10;一人当たり面積">
          <a:extLst>
            <a:ext uri="{FF2B5EF4-FFF2-40B4-BE49-F238E27FC236}">
              <a16:creationId xmlns:a16="http://schemas.microsoft.com/office/drawing/2014/main" id="{00000000-0008-0000-0100-000044030000}"/>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1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flipV="1">
          <a:off x="16318864" y="174059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862" name="【公民館】&#10;有形固定資産減価償却率最小値テキスト">
          <a:extLst>
            <a:ext uri="{FF2B5EF4-FFF2-40B4-BE49-F238E27FC236}">
              <a16:creationId xmlns:a16="http://schemas.microsoft.com/office/drawing/2014/main" id="{00000000-0008-0000-0100-00005E03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100-000060030000}"/>
            </a:ext>
          </a:extLst>
        </xdr:cNvPr>
        <xdr:cNvSpPr txBox="1"/>
      </xdr:nvSpPr>
      <xdr:spPr>
        <a:xfrm>
          <a:off x="16357600" y="1718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740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113047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100-000062030000}"/>
            </a:ext>
          </a:extLst>
        </xdr:cNvPr>
        <xdr:cNvSpPr txBox="1"/>
      </xdr:nvSpPr>
      <xdr:spPr>
        <a:xfrm>
          <a:off x="16357600" y="177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276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83838</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100-00006E030000}"/>
            </a:ext>
          </a:extLst>
        </xdr:cNvPr>
        <xdr:cNvSpPr txBox="1"/>
      </xdr:nvSpPr>
      <xdr:spPr>
        <a:xfrm>
          <a:off x="16357600"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116839</xdr:rowOff>
    </xdr:from>
    <xdr:to>
      <xdr:col>81</xdr:col>
      <xdr:colOff>101600</xdr:colOff>
      <xdr:row>105</xdr:row>
      <xdr:rowOff>46989</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104</xdr:row>
      <xdr:rowOff>167639</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flipV="1">
          <a:off x="15481300" y="17987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104</xdr:row>
      <xdr:rowOff>167639</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a:off x="14592300" y="179679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137161</xdr:rowOff>
    </xdr:from>
    <xdr:to>
      <xdr:col>76</xdr:col>
      <xdr:colOff>114300</xdr:colOff>
      <xdr:row>106</xdr:row>
      <xdr:rowOff>129539</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flipV="1">
          <a:off x="13703300" y="179679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78739</xdr:rowOff>
    </xdr:from>
    <xdr:to>
      <xdr:col>67</xdr:col>
      <xdr:colOff>101600</xdr:colOff>
      <xdr:row>107</xdr:row>
      <xdr:rowOff>8889</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2763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129539</xdr:rowOff>
    </xdr:from>
    <xdr:to>
      <xdr:col>71</xdr:col>
      <xdr:colOff>177800</xdr:colOff>
      <xdr:row>106</xdr:row>
      <xdr:rowOff>129539</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2814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100-000077030000}"/>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100-0000780300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100-000079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36847</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100-00007A030000}"/>
            </a:ext>
          </a:extLst>
        </xdr:cNvPr>
        <xdr:cNvSpPr txBox="1"/>
      </xdr:nvSpPr>
      <xdr:spPr>
        <a:xfrm>
          <a:off x="12611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38116</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公民館】&#10;一人当たり面積グラフ枠">
          <a:extLst>
            <a:ext uri="{FF2B5EF4-FFF2-40B4-BE49-F238E27FC236}">
              <a16:creationId xmlns:a16="http://schemas.microsoft.com/office/drawing/2014/main" id="{00000000-0008-0000-0100-00009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flipV="1">
          <a:off x="22160864" y="172417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917" name="【公民館】&#10;一人当たり面積最小値テキスト">
          <a:extLst>
            <a:ext uri="{FF2B5EF4-FFF2-40B4-BE49-F238E27FC236}">
              <a16:creationId xmlns:a16="http://schemas.microsoft.com/office/drawing/2014/main" id="{00000000-0008-0000-0100-000095030000}"/>
            </a:ext>
          </a:extLst>
        </xdr:cNvPr>
        <xdr:cNvSpPr txBox="1"/>
      </xdr:nvSpPr>
      <xdr:spPr>
        <a:xfrm>
          <a:off x="22199600" y="1857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22072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919" name="【公民館】&#10;一人当たり面積最大値テキスト">
          <a:extLst>
            <a:ext uri="{FF2B5EF4-FFF2-40B4-BE49-F238E27FC236}">
              <a16:creationId xmlns:a16="http://schemas.microsoft.com/office/drawing/2014/main" id="{00000000-0008-0000-0100-000097030000}"/>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154703</xdr:rowOff>
    </xdr:from>
    <xdr:ext cx="469744" cy="259045"/>
    <xdr:sp macro="" textlink="">
      <xdr:nvSpPr>
        <xdr:cNvPr id="921" name="【公民館】&#10;一人当たり面積平均値テキスト">
          <a:extLst>
            <a:ext uri="{FF2B5EF4-FFF2-40B4-BE49-F238E27FC236}">
              <a16:creationId xmlns:a16="http://schemas.microsoft.com/office/drawing/2014/main" id="{00000000-0008-0000-0100-000099030000}"/>
            </a:ext>
          </a:extLst>
        </xdr:cNvPr>
        <xdr:cNvSpPr txBox="1"/>
      </xdr:nvSpPr>
      <xdr:spPr>
        <a:xfrm>
          <a:off x="22199600" y="1798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922" name="フローチャート: 判断 921">
          <a:extLst>
            <a:ext uri="{FF2B5EF4-FFF2-40B4-BE49-F238E27FC236}">
              <a16:creationId xmlns:a16="http://schemas.microsoft.com/office/drawing/2014/main" id="{00000000-0008-0000-0100-00009A030000}"/>
            </a:ext>
          </a:extLst>
        </xdr:cNvPr>
        <xdr:cNvSpPr/>
      </xdr:nvSpPr>
      <xdr:spPr>
        <a:xfrm>
          <a:off x="22110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1272500" y="1799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03835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19494500" y="1797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8605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100-00009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137413</xdr:rowOff>
    </xdr:from>
    <xdr:to>
      <xdr:col>116</xdr:col>
      <xdr:colOff>114300</xdr:colOff>
      <xdr:row>102</xdr:row>
      <xdr:rowOff>67563</xdr:rowOff>
    </xdr:to>
    <xdr:sp macro="" textlink="">
      <xdr:nvSpPr>
        <xdr:cNvPr id="932" name="楕円 931">
          <a:extLst>
            <a:ext uri="{FF2B5EF4-FFF2-40B4-BE49-F238E27FC236}">
              <a16:creationId xmlns:a16="http://schemas.microsoft.com/office/drawing/2014/main" id="{00000000-0008-0000-0100-0000A4030000}"/>
            </a:ext>
          </a:extLst>
        </xdr:cNvPr>
        <xdr:cNvSpPr/>
      </xdr:nvSpPr>
      <xdr:spPr>
        <a:xfrm>
          <a:off x="22110700" y="17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160290</xdr:rowOff>
    </xdr:from>
    <xdr:ext cx="469744" cy="259045"/>
    <xdr:sp macro="" textlink="">
      <xdr:nvSpPr>
        <xdr:cNvPr id="933" name="【公民館】&#10;一人当たり面積該当値テキスト">
          <a:extLst>
            <a:ext uri="{FF2B5EF4-FFF2-40B4-BE49-F238E27FC236}">
              <a16:creationId xmlns:a16="http://schemas.microsoft.com/office/drawing/2014/main" id="{00000000-0008-0000-0100-0000A5030000}"/>
            </a:ext>
          </a:extLst>
        </xdr:cNvPr>
        <xdr:cNvSpPr txBox="1"/>
      </xdr:nvSpPr>
      <xdr:spPr>
        <a:xfrm>
          <a:off x="22199600" y="1730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934" name="楕円 933">
          <a:extLst>
            <a:ext uri="{FF2B5EF4-FFF2-40B4-BE49-F238E27FC236}">
              <a16:creationId xmlns:a16="http://schemas.microsoft.com/office/drawing/2014/main" id="{00000000-0008-0000-0100-0000A6030000}"/>
            </a:ext>
          </a:extLst>
        </xdr:cNvPr>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102</xdr:row>
      <xdr:rowOff>16763</xdr:rowOff>
    </xdr:to>
    <xdr:cxnSp macro="">
      <xdr:nvCxnSpPr>
        <xdr:cNvPr id="935" name="直線コネクタ 934">
          <a:extLst>
            <a:ext uri="{FF2B5EF4-FFF2-40B4-BE49-F238E27FC236}">
              <a16:creationId xmlns:a16="http://schemas.microsoft.com/office/drawing/2014/main" id="{00000000-0008-0000-0100-0000A7030000}"/>
            </a:ext>
          </a:extLst>
        </xdr:cNvPr>
        <xdr:cNvCxnSpPr/>
      </xdr:nvCxnSpPr>
      <xdr:spPr>
        <a:xfrm>
          <a:off x="21323300" y="1744980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103124</xdr:rowOff>
    </xdr:from>
    <xdr:to>
      <xdr:col>107</xdr:col>
      <xdr:colOff>101600</xdr:colOff>
      <xdr:row>102</xdr:row>
      <xdr:rowOff>33274</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0383500" y="1741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101</xdr:row>
      <xdr:rowOff>153924</xdr:rowOff>
    </xdr:to>
    <xdr:cxnSp macro="">
      <xdr:nvCxnSpPr>
        <xdr:cNvPr id="937" name="直線コネクタ 936">
          <a:extLst>
            <a:ext uri="{FF2B5EF4-FFF2-40B4-BE49-F238E27FC236}">
              <a16:creationId xmlns:a16="http://schemas.microsoft.com/office/drawing/2014/main" id="{00000000-0008-0000-0100-0000A9030000}"/>
            </a:ext>
          </a:extLst>
        </xdr:cNvPr>
        <xdr:cNvCxnSpPr/>
      </xdr:nvCxnSpPr>
      <xdr:spPr>
        <a:xfrm flipV="1">
          <a:off x="20434300" y="1744980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32258</xdr:rowOff>
    </xdr:from>
    <xdr:to>
      <xdr:col>102</xdr:col>
      <xdr:colOff>165100</xdr:colOff>
      <xdr:row>102</xdr:row>
      <xdr:rowOff>133858</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194945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153924</xdr:rowOff>
    </xdr:from>
    <xdr:to>
      <xdr:col>107</xdr:col>
      <xdr:colOff>50800</xdr:colOff>
      <xdr:row>102</xdr:row>
      <xdr:rowOff>83058</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19545300" y="1747037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52832</xdr:rowOff>
    </xdr:from>
    <xdr:to>
      <xdr:col>98</xdr:col>
      <xdr:colOff>38100</xdr:colOff>
      <xdr:row>102</xdr:row>
      <xdr:rowOff>154432</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186055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83058</xdr:rowOff>
    </xdr:from>
    <xdr:to>
      <xdr:col>102</xdr:col>
      <xdr:colOff>114300</xdr:colOff>
      <xdr:row>102</xdr:row>
      <xdr:rowOff>103632</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18656300" y="175709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81551</xdr:rowOff>
    </xdr:from>
    <xdr:ext cx="469744" cy="259045"/>
    <xdr:sp macro="" textlink="">
      <xdr:nvSpPr>
        <xdr:cNvPr id="942" name="n_1aveValue【公民館】&#10;一人当たり面積">
          <a:extLst>
            <a:ext uri="{FF2B5EF4-FFF2-40B4-BE49-F238E27FC236}">
              <a16:creationId xmlns:a16="http://schemas.microsoft.com/office/drawing/2014/main" id="{00000000-0008-0000-0100-0000AE030000}"/>
            </a:ext>
          </a:extLst>
        </xdr:cNvPr>
        <xdr:cNvSpPr txBox="1"/>
      </xdr:nvSpPr>
      <xdr:spPr>
        <a:xfrm>
          <a:off x="21075727" y="1808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44975</xdr:rowOff>
    </xdr:from>
    <xdr:ext cx="469744" cy="259045"/>
    <xdr:sp macro="" textlink="">
      <xdr:nvSpPr>
        <xdr:cNvPr id="943" name="n_2aveValue【公民館】&#10;一人当たり面積">
          <a:extLst>
            <a:ext uri="{FF2B5EF4-FFF2-40B4-BE49-F238E27FC236}">
              <a16:creationId xmlns:a16="http://schemas.microsoft.com/office/drawing/2014/main" id="{00000000-0008-0000-0100-0000AF030000}"/>
            </a:ext>
          </a:extLst>
        </xdr:cNvPr>
        <xdr:cNvSpPr txBox="1"/>
      </xdr:nvSpPr>
      <xdr:spPr>
        <a:xfrm>
          <a:off x="20199427" y="1804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70121</xdr:rowOff>
    </xdr:from>
    <xdr:ext cx="469744" cy="259045"/>
    <xdr:sp macro="" textlink="">
      <xdr:nvSpPr>
        <xdr:cNvPr id="944" name="n_3aveValue【公民館】&#10;一人当たり面積">
          <a:extLst>
            <a:ext uri="{FF2B5EF4-FFF2-40B4-BE49-F238E27FC236}">
              <a16:creationId xmlns:a16="http://schemas.microsoft.com/office/drawing/2014/main" id="{00000000-0008-0000-0100-0000B0030000}"/>
            </a:ext>
          </a:extLst>
        </xdr:cNvPr>
        <xdr:cNvSpPr txBox="1"/>
      </xdr:nvSpPr>
      <xdr:spPr>
        <a:xfrm>
          <a:off x="19310427" y="1807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60977</xdr:rowOff>
    </xdr:from>
    <xdr:ext cx="469744" cy="259045"/>
    <xdr:sp macro="" textlink="">
      <xdr:nvSpPr>
        <xdr:cNvPr id="945" name="n_4aveValue【公民館】&#10;一人当たり面積">
          <a:extLst>
            <a:ext uri="{FF2B5EF4-FFF2-40B4-BE49-F238E27FC236}">
              <a16:creationId xmlns:a16="http://schemas.microsoft.com/office/drawing/2014/main" id="{00000000-0008-0000-0100-0000B1030000}"/>
            </a:ext>
          </a:extLst>
        </xdr:cNvPr>
        <xdr:cNvSpPr txBox="1"/>
      </xdr:nvSpPr>
      <xdr:spPr>
        <a:xfrm>
          <a:off x="18421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29227</xdr:rowOff>
    </xdr:from>
    <xdr:ext cx="469744" cy="259045"/>
    <xdr:sp macro="" textlink="">
      <xdr:nvSpPr>
        <xdr:cNvPr id="946" name="n_1mainValue【公民館】&#10;一人当たり面積">
          <a:extLst>
            <a:ext uri="{FF2B5EF4-FFF2-40B4-BE49-F238E27FC236}">
              <a16:creationId xmlns:a16="http://schemas.microsoft.com/office/drawing/2014/main" id="{00000000-0008-0000-0100-0000B2030000}"/>
            </a:ext>
          </a:extLst>
        </xdr:cNvPr>
        <xdr:cNvSpPr txBox="1"/>
      </xdr:nvSpPr>
      <xdr:spPr>
        <a:xfrm>
          <a:off x="21075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49801</xdr:rowOff>
    </xdr:from>
    <xdr:ext cx="469744" cy="259045"/>
    <xdr:sp macro="" textlink="">
      <xdr:nvSpPr>
        <xdr:cNvPr id="947" name="n_2mainValue【公民館】&#10;一人当たり面積">
          <a:extLst>
            <a:ext uri="{FF2B5EF4-FFF2-40B4-BE49-F238E27FC236}">
              <a16:creationId xmlns:a16="http://schemas.microsoft.com/office/drawing/2014/main" id="{00000000-0008-0000-0100-0000B3030000}"/>
            </a:ext>
          </a:extLst>
        </xdr:cNvPr>
        <xdr:cNvSpPr txBox="1"/>
      </xdr:nvSpPr>
      <xdr:spPr>
        <a:xfrm>
          <a:off x="201994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150385</xdr:rowOff>
    </xdr:from>
    <xdr:ext cx="469744" cy="259045"/>
    <xdr:sp macro="" textlink="">
      <xdr:nvSpPr>
        <xdr:cNvPr id="948" name="n_3mainValue【公民館】&#10;一人当たり面積">
          <a:extLst>
            <a:ext uri="{FF2B5EF4-FFF2-40B4-BE49-F238E27FC236}">
              <a16:creationId xmlns:a16="http://schemas.microsoft.com/office/drawing/2014/main" id="{00000000-0008-0000-0100-0000B4030000}"/>
            </a:ext>
          </a:extLst>
        </xdr:cNvPr>
        <xdr:cNvSpPr txBox="1"/>
      </xdr:nvSpPr>
      <xdr:spPr>
        <a:xfrm>
          <a:off x="19310427" y="1729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170959</xdr:rowOff>
    </xdr:from>
    <xdr:ext cx="469744" cy="259045"/>
    <xdr:sp macro="" textlink="">
      <xdr:nvSpPr>
        <xdr:cNvPr id="949" name="n_4mainValue【公民館】&#10;一人当たり面積">
          <a:extLst>
            <a:ext uri="{FF2B5EF4-FFF2-40B4-BE49-F238E27FC236}">
              <a16:creationId xmlns:a16="http://schemas.microsoft.com/office/drawing/2014/main" id="{00000000-0008-0000-0100-0000B5030000}"/>
            </a:ext>
          </a:extLst>
        </xdr:cNvPr>
        <xdr:cNvSpPr txBox="1"/>
      </xdr:nvSpPr>
      <xdr:spPr>
        <a:xfrm>
          <a:off x="18421427" y="1731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00000000-0008-0000-0100-0000B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00000000-0008-0000-0100-0000B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は、半島中心の山間部から放射状に丘陵地と谷間が海岸に向かって広がり、特に北部では小さな入り江と岬が連続するリアス式海岸を形成しているため、道路・橋梁・トンネル・港湾・漁港といったインフラ施設は多く、一人当たりの保有量においても平均を上回る。</a:t>
          </a:r>
        </a:p>
        <a:p>
          <a:r>
            <a:rPr kumimoji="1" lang="ja-JP" altLang="en-US" sz="1300">
              <a:latin typeface="ＭＳ Ｐゴシック" panose="020B0600070205080204" pitchFamily="50" charset="-128"/>
              <a:ea typeface="ＭＳ Ｐゴシック" panose="020B0600070205080204" pitchFamily="50" charset="-128"/>
            </a:rPr>
            <a:t>　また、そのインフラ施設については、有形固定資産減価償却率が全国平均、大分平均を大きく上回っており、老朽化が進んでいる。今後、長寿命化計画によって対策を進めていくことになる。　</a:t>
          </a:r>
        </a:p>
        <a:p>
          <a:r>
            <a:rPr kumimoji="1" lang="ja-JP" altLang="en-US" sz="1300">
              <a:latin typeface="ＭＳ Ｐゴシック" panose="020B0600070205080204" pitchFamily="50" charset="-128"/>
              <a:ea typeface="ＭＳ Ｐゴシック" panose="020B0600070205080204" pitchFamily="50" charset="-128"/>
            </a:rPr>
            <a:t>　公営住宅については、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latin typeface="ＭＳ Ｐゴシック" panose="020B0600070205080204" pitchFamily="50" charset="-128"/>
              <a:ea typeface="ＭＳ Ｐゴシック" panose="020B0600070205080204" pitchFamily="50" charset="-128"/>
            </a:rPr>
            <a:t>減価償却率が類似団体と比較して差は小さいものの高い水準を示しているため、老朽化が進んでいることが分かる。人口に対しても供給数が多いことから、計画的に老朽化対策や除却等、適正管理を行っていく。</a:t>
          </a:r>
        </a:p>
        <a:p>
          <a:r>
            <a:rPr kumimoji="1" lang="ja-JP" altLang="en-US" sz="1300">
              <a:latin typeface="ＭＳ Ｐゴシック" panose="020B0600070205080204" pitchFamily="50" charset="-128"/>
              <a:ea typeface="ＭＳ Ｐゴシック" panose="020B0600070205080204" pitchFamily="50" charset="-128"/>
            </a:rPr>
            <a:t>　幼稚園・保育所及び学校施設では、他の施設ほど、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latin typeface="ＭＳ Ｐゴシック" panose="020B0600070205080204" pitchFamily="50" charset="-128"/>
              <a:ea typeface="ＭＳ Ｐゴシック" panose="020B0600070205080204" pitchFamily="50" charset="-128"/>
            </a:rPr>
            <a:t>減価償却率は高くないものの、人口減少を加味すると、施設の再編が必要となってくる。</a:t>
          </a:r>
        </a:p>
        <a:p>
          <a:r>
            <a:rPr kumimoji="1" lang="ja-JP" altLang="en-US" sz="1300">
              <a:latin typeface="ＭＳ Ｐゴシック" panose="020B0600070205080204" pitchFamily="50" charset="-128"/>
              <a:ea typeface="ＭＳ Ｐゴシック" panose="020B0600070205080204" pitchFamily="50" charset="-128"/>
            </a:rPr>
            <a:t>　児童館・公民館は、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en-US" sz="1300">
              <a:latin typeface="ＭＳ Ｐゴシック" panose="020B0600070205080204" pitchFamily="50" charset="-128"/>
              <a:ea typeface="ＭＳ Ｐゴシック" panose="020B0600070205080204" pitchFamily="50" charset="-128"/>
            </a:rPr>
            <a:t>減価償却率が高く、全国平均、大分県平均、類似団体平均ともに大きく上回っている。インフラ資産を廃止することは現実的ではないことから、今後は老朽化が進んでいる施設の再編等が必要となってくる。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26,543
26,278
318.10
26,793,635
25,947,381
692,841
12,249,576
20,339,939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0916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123026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77651</xdr:rowOff>
    </xdr:from>
    <xdr:to>
      <xdr:col>24</xdr:col>
      <xdr:colOff>114300</xdr:colOff>
      <xdr:row>38</xdr:row>
      <xdr:rowOff>7801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100528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128451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3944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10704</xdr:rowOff>
    </xdr:from>
    <xdr:to>
      <xdr:col>15</xdr:col>
      <xdr:colOff>101600</xdr:colOff>
      <xdr:row>37</xdr:row>
      <xdr:rowOff>112304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61504</xdr:rowOff>
    </xdr:from>
    <xdr:to>
      <xdr:col>19</xdr:col>
      <xdr:colOff>177800</xdr:colOff>
      <xdr:row>37</xdr:row>
      <xdr:rowOff>95794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051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61504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147864</xdr:rowOff>
    </xdr:from>
    <xdr:to>
      <xdr:col>6</xdr:col>
      <xdr:colOff>38100</xdr:colOff>
      <xdr:row>37</xdr:row>
      <xdr:rowOff>78014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27214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7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139354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725886"/>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140805</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48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128815</xdr:rowOff>
    </xdr:from>
    <xdr:to>
      <xdr:col>50</xdr:col>
      <xdr:colOff>165100</xdr:colOff>
      <xdr:row>39</xdr:row>
      <xdr:rowOff>58965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168728</xdr:rowOff>
    </xdr:from>
    <xdr:to>
      <xdr:col>55</xdr:col>
      <xdr:colOff>0</xdr:colOff>
      <xdr:row>39</xdr:row>
      <xdr:rowOff>8165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6838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8165</xdr:rowOff>
    </xdr:from>
    <xdr:to>
      <xdr:col>50</xdr:col>
      <xdr:colOff>114300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6947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150585</xdr:rowOff>
    </xdr:from>
    <xdr:to>
      <xdr:col>41</xdr:col>
      <xdr:colOff>101600</xdr:colOff>
      <xdr:row>39</xdr:row>
      <xdr:rowOff>80735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29935</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29935</xdr:rowOff>
    </xdr:from>
    <xdr:to>
      <xdr:col>41</xdr:col>
      <xdr:colOff>50800</xdr:colOff>
      <xdr:row>39</xdr:row>
      <xdr:rowOff>40822</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82749</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50092</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7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97263</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2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4634865" y="944689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200-0000B0000000}"/>
            </a:ext>
          </a:extLst>
        </xdr:cNvPr>
        <xdr:cNvSpPr txBox="1"/>
      </xdr:nvSpPr>
      <xdr:spPr>
        <a:xfrm>
          <a:off x="4673600"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200-0000B2000000}"/>
            </a:ext>
          </a:extLst>
        </xdr:cNvPr>
        <xdr:cNvSpPr txBox="1"/>
      </xdr:nvSpPr>
      <xdr:spPr>
        <a:xfrm>
          <a:off x="467360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4546600" y="94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200-0000B4000000}"/>
            </a:ext>
          </a:extLst>
        </xdr:cNvPr>
        <xdr:cNvSpPr txBox="1"/>
      </xdr:nvSpPr>
      <xdr:spPr>
        <a:xfrm>
          <a:off x="4673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4584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3746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2857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130175</xdr:rowOff>
    </xdr:from>
    <xdr:to>
      <xdr:col>24</xdr:col>
      <xdr:colOff>114300</xdr:colOff>
      <xdr:row>62</xdr:row>
      <xdr:rowOff>60325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4584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108602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200-0000C0000000}"/>
            </a:ext>
          </a:extLst>
        </xdr:cNvPr>
        <xdr:cNvSpPr txBox="1"/>
      </xdr:nvSpPr>
      <xdr:spPr>
        <a:xfrm>
          <a:off x="4673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101600</xdr:rowOff>
    </xdr:from>
    <xdr:to>
      <xdr:col>20</xdr:col>
      <xdr:colOff>38100</xdr:colOff>
      <xdr:row>62</xdr:row>
      <xdr:rowOff>31750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3797300" y="106108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36830</xdr:rowOff>
    </xdr:from>
    <xdr:to>
      <xdr:col>15</xdr:col>
      <xdr:colOff>101600</xdr:colOff>
      <xdr:row>61</xdr:row>
      <xdr:rowOff>138430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2857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87630</xdr:rowOff>
    </xdr:from>
    <xdr:to>
      <xdr:col>19</xdr:col>
      <xdr:colOff>177800</xdr:colOff>
      <xdr:row>61</xdr:row>
      <xdr:rowOff>152400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908300" y="10546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80645</xdr:rowOff>
    </xdr:from>
    <xdr:to>
      <xdr:col>10</xdr:col>
      <xdr:colOff>165100</xdr:colOff>
      <xdr:row>62</xdr:row>
      <xdr:rowOff>10795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968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131445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2019300" y="105460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80645</xdr:rowOff>
    </xdr:from>
    <xdr:to>
      <xdr:col>6</xdr:col>
      <xdr:colOff>38100</xdr:colOff>
      <xdr:row>62</xdr:row>
      <xdr:rowOff>10795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79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131445</xdr:rowOff>
    </xdr:from>
    <xdr:to>
      <xdr:col>10</xdr:col>
      <xdr:colOff>114300</xdr:colOff>
      <xdr:row>61</xdr:row>
      <xdr:rowOff>131445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1130300" y="1058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22877</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3582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129557</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2705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1922</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1816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1922</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927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2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10476865" y="9646920"/>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200-0000EB000000}"/>
            </a:ext>
          </a:extLst>
        </xdr:cNvPr>
        <xdr:cNvSpPr txBox="1"/>
      </xdr:nvSpPr>
      <xdr:spPr>
        <a:xfrm>
          <a:off x="10515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200-0000ED000000}"/>
            </a:ext>
          </a:extLst>
        </xdr:cNvPr>
        <xdr:cNvSpPr txBox="1"/>
      </xdr:nvSpPr>
      <xdr:spPr>
        <a:xfrm>
          <a:off x="105156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200-0000EF000000}"/>
            </a:ext>
          </a:extLst>
        </xdr:cNvPr>
        <xdr:cNvSpPr txBox="1"/>
      </xdr:nvSpPr>
      <xdr:spPr>
        <a:xfrm>
          <a:off x="10515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9588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8699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6921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169635</xdr:rowOff>
    </xdr:from>
    <xdr:to>
      <xdr:col>55</xdr:col>
      <xdr:colOff>50800</xdr:colOff>
      <xdr:row>61</xdr:row>
      <xdr:rowOff>99785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10426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148062</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200-0000FB000000}"/>
            </a:ext>
          </a:extLst>
        </xdr:cNvPr>
        <xdr:cNvSpPr txBox="1"/>
      </xdr:nvSpPr>
      <xdr:spPr>
        <a:xfrm>
          <a:off x="10515600" y="1043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11249</xdr:rowOff>
    </xdr:from>
    <xdr:to>
      <xdr:col>50</xdr:col>
      <xdr:colOff>165100</xdr:colOff>
      <xdr:row>61</xdr:row>
      <xdr:rowOff>112849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958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48985</xdr:rowOff>
    </xdr:from>
    <xdr:to>
      <xdr:col>55</xdr:col>
      <xdr:colOff>0</xdr:colOff>
      <xdr:row>61</xdr:row>
      <xdr:rowOff>62049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9639300" y="10507435"/>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146776</xdr:rowOff>
    </xdr:from>
    <xdr:to>
      <xdr:col>46</xdr:col>
      <xdr:colOff>38100</xdr:colOff>
      <xdr:row>58</xdr:row>
      <xdr:rowOff>76926</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8699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26126</xdr:rowOff>
    </xdr:from>
    <xdr:to>
      <xdr:col>50</xdr:col>
      <xdr:colOff>114300</xdr:colOff>
      <xdr:row>61</xdr:row>
      <xdr:rowOff>62049</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8750300" y="9970226"/>
          <a:ext cx="8890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161472</xdr:rowOff>
    </xdr:from>
    <xdr:to>
      <xdr:col>41</xdr:col>
      <xdr:colOff>101600</xdr:colOff>
      <xdr:row>58</xdr:row>
      <xdr:rowOff>91622</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7810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26126</xdr:rowOff>
    </xdr:from>
    <xdr:to>
      <xdr:col>45</xdr:col>
      <xdr:colOff>177800</xdr:colOff>
      <xdr:row>58</xdr:row>
      <xdr:rowOff>40822</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7861300" y="9970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12881</xdr:rowOff>
    </xdr:from>
    <xdr:to>
      <xdr:col>36</xdr:col>
      <xdr:colOff>165100</xdr:colOff>
      <xdr:row>58</xdr:row>
      <xdr:rowOff>114481</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6921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40822</xdr:rowOff>
    </xdr:from>
    <xdr:to>
      <xdr:col>41</xdr:col>
      <xdr:colOff>50800</xdr:colOff>
      <xdr:row>58</xdr:row>
      <xdr:rowOff>63681</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6972300" y="99849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107242</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200-000004010000}"/>
            </a:ext>
          </a:extLst>
        </xdr:cNvPr>
        <xdr:cNvSpPr txBox="1"/>
      </xdr:nvSpPr>
      <xdr:spPr>
        <a:xfrm>
          <a:off x="9391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89280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200-000005010000}"/>
            </a:ext>
          </a:extLst>
        </xdr:cNvPr>
        <xdr:cNvSpPr txBox="1"/>
      </xdr:nvSpPr>
      <xdr:spPr>
        <a:xfrm>
          <a:off x="8515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126836</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200-000006010000}"/>
            </a:ext>
          </a:extLst>
        </xdr:cNvPr>
        <xdr:cNvSpPr txBox="1"/>
      </xdr:nvSpPr>
      <xdr:spPr>
        <a:xfrm>
          <a:off x="7626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117039</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200-000007010000}"/>
            </a:ext>
          </a:extLst>
        </xdr:cNvPr>
        <xdr:cNvSpPr txBox="1"/>
      </xdr:nvSpPr>
      <xdr:spPr>
        <a:xfrm>
          <a:off x="6737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129376</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200-000008010000}"/>
            </a:ext>
          </a:extLst>
        </xdr:cNvPr>
        <xdr:cNvSpPr txBox="1"/>
      </xdr:nvSpPr>
      <xdr:spPr>
        <a:xfrm>
          <a:off x="93917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93453</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200-000009010000}"/>
            </a:ext>
          </a:extLst>
        </xdr:cNvPr>
        <xdr:cNvSpPr txBox="1"/>
      </xdr:nvSpPr>
      <xdr:spPr>
        <a:xfrm>
          <a:off x="85154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108149</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200-00000A010000}"/>
            </a:ext>
          </a:extLst>
        </xdr:cNvPr>
        <xdr:cNvSpPr txBox="1"/>
      </xdr:nvSpPr>
      <xdr:spPr>
        <a:xfrm>
          <a:off x="76264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131008</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200-00000B010000}"/>
            </a:ext>
          </a:extLst>
        </xdr:cNvPr>
        <xdr:cNvSpPr txBox="1"/>
      </xdr:nvSpPr>
      <xdr:spPr>
        <a:xfrm>
          <a:off x="67374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98068"/>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7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71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7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781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36592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37592</xdr:rowOff>
    </xdr:from>
    <xdr:to>
      <xdr:col>20</xdr:col>
      <xdr:colOff>38100</xdr:colOff>
      <xdr:row>82</xdr:row>
      <xdr:rowOff>139192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88392</xdr:rowOff>
    </xdr:from>
    <xdr:to>
      <xdr:col>24</xdr:col>
      <xdr:colOff>63500</xdr:colOff>
      <xdr:row>82</xdr:row>
      <xdr:rowOff>108965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147292"/>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1015</xdr:rowOff>
    </xdr:from>
    <xdr:to>
      <xdr:col>15</xdr:col>
      <xdr:colOff>101600</xdr:colOff>
      <xdr:row>82</xdr:row>
      <xdr:rowOff>102615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51815</xdr:rowOff>
    </xdr:from>
    <xdr:to>
      <xdr:col>19</xdr:col>
      <xdr:colOff>177800</xdr:colOff>
      <xdr:row>82</xdr:row>
      <xdr:rowOff>88392</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1107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133604</xdr:rowOff>
    </xdr:from>
    <xdr:to>
      <xdr:col>10</xdr:col>
      <xdr:colOff>165100</xdr:colOff>
      <xdr:row>82</xdr:row>
      <xdr:rowOff>63754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12954</xdr:rowOff>
    </xdr:from>
    <xdr:to>
      <xdr:col>15</xdr:col>
      <xdr:colOff>50800</xdr:colOff>
      <xdr:row>82</xdr:row>
      <xdr:rowOff>51815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0718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133604</xdr:rowOff>
    </xdr:from>
    <xdr:to>
      <xdr:col>6</xdr:col>
      <xdr:colOff>38100</xdr:colOff>
      <xdr:row>82</xdr:row>
      <xdr:rowOff>63754</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xdr:rowOff>
    </xdr:from>
    <xdr:to>
      <xdr:col>10</xdr:col>
      <xdr:colOff>114300</xdr:colOff>
      <xdr:row>82</xdr:row>
      <xdr:rowOff>12954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071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160290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146575</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69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43705</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130319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93742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54881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54881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11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74039"/>
          <a:ext cx="0" cy="148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4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92963</xdr:rowOff>
    </xdr:from>
    <xdr:to>
      <xdr:col>55</xdr:col>
      <xdr:colOff>0</xdr:colOff>
      <xdr:row>85</xdr:row>
      <xdr:rowOff>95250</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6662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95250</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66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46737</xdr:rowOff>
    </xdr:from>
    <xdr:to>
      <xdr:col>41</xdr:col>
      <xdr:colOff>101600</xdr:colOff>
      <xdr:row>85</xdr:row>
      <xdr:rowOff>148337</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97537</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668500"/>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97537</xdr:rowOff>
    </xdr:from>
    <xdr:to>
      <xdr:col>41</xdr:col>
      <xdr:colOff>50800</xdr:colOff>
      <xdr:row>85</xdr:row>
      <xdr:rowOff>99822</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6707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7129</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4842</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23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139464</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1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95266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61323</xdr:rowOff>
    </xdr:from>
    <xdr:to>
      <xdr:col>24</xdr:col>
      <xdr:colOff>114300</xdr:colOff>
      <xdr:row>103</xdr:row>
      <xdr:rowOff>162923</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84200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69487</xdr:rowOff>
    </xdr:from>
    <xdr:to>
      <xdr:col>20</xdr:col>
      <xdr:colOff>38100</xdr:colOff>
      <xdr:row>103</xdr:row>
      <xdr:rowOff>171087</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112123</xdr:rowOff>
    </xdr:from>
    <xdr:to>
      <xdr:col>24</xdr:col>
      <xdr:colOff>63500</xdr:colOff>
      <xdr:row>103</xdr:row>
      <xdr:rowOff>120287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flipV="1">
          <a:off x="3797300" y="1777147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35198</xdr:rowOff>
    </xdr:from>
    <xdr:to>
      <xdr:col>15</xdr:col>
      <xdr:colOff>101600</xdr:colOff>
      <xdr:row>103</xdr:row>
      <xdr:rowOff>136798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85998</xdr:rowOff>
    </xdr:from>
    <xdr:to>
      <xdr:col>19</xdr:col>
      <xdr:colOff>177800</xdr:colOff>
      <xdr:row>103</xdr:row>
      <xdr:rowOff>120287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74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69669</xdr:rowOff>
    </xdr:from>
    <xdr:to>
      <xdr:col>15</xdr:col>
      <xdr:colOff>50800</xdr:colOff>
      <xdr:row>103</xdr:row>
      <xdr:rowOff>85998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7290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18869</xdr:rowOff>
    </xdr:from>
    <xdr:to>
      <xdr:col>6</xdr:col>
      <xdr:colOff>38100</xdr:colOff>
      <xdr:row>103</xdr:row>
      <xdr:rowOff>120469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69669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729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163847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101798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16164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153325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136996</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136996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1221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97789</xdr:rowOff>
    </xdr:from>
    <xdr:to>
      <xdr:col>55</xdr:col>
      <xdr:colOff>50800</xdr:colOff>
      <xdr:row>100</xdr:row>
      <xdr:rowOff>27939</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50816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135889</xdr:rowOff>
    </xdr:from>
    <xdr:to>
      <xdr:col>50</xdr:col>
      <xdr:colOff>165100</xdr:colOff>
      <xdr:row>100</xdr:row>
      <xdr:rowOff>66039</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148589</xdr:rowOff>
    </xdr:from>
    <xdr:to>
      <xdr:col>55</xdr:col>
      <xdr:colOff>0</xdr:colOff>
      <xdr:row>100</xdr:row>
      <xdr:rowOff>15239</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7122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162561</xdr:rowOff>
    </xdr:from>
    <xdr:to>
      <xdr:col>46</xdr:col>
      <xdr:colOff>38100</xdr:colOff>
      <xdr:row>100</xdr:row>
      <xdr:rowOff>92711</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15239</xdr:rowOff>
    </xdr:from>
    <xdr:to>
      <xdr:col>50</xdr:col>
      <xdr:colOff>114300</xdr:colOff>
      <xdr:row>100</xdr:row>
      <xdr:rowOff>41911</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71602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17780</xdr:rowOff>
    </xdr:from>
    <xdr:to>
      <xdr:col>41</xdr:col>
      <xdr:colOff>101600</xdr:colOff>
      <xdr:row>100</xdr:row>
      <xdr:rowOff>119380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41911</xdr:rowOff>
    </xdr:from>
    <xdr:to>
      <xdr:col>45</xdr:col>
      <xdr:colOff>177800</xdr:colOff>
      <xdr:row>100</xdr:row>
      <xdr:rowOff>68580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7186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44450</xdr:rowOff>
    </xdr:from>
    <xdr:to>
      <xdr:col>36</xdr:col>
      <xdr:colOff>165100</xdr:colOff>
      <xdr:row>100</xdr:row>
      <xdr:rowOff>146050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68580</xdr:rowOff>
    </xdr:from>
    <xdr:to>
      <xdr:col>41</xdr:col>
      <xdr:colOff>50800</xdr:colOff>
      <xdr:row>100</xdr:row>
      <xdr:rowOff>95250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7213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87647</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82566</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688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109238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135907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162577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92455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61612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23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xdr:rowOff>
    </xdr:from>
    <xdr:to>
      <xdr:col>81</xdr:col>
      <xdr:colOff>101600</xdr:colOff>
      <xdr:row>37</xdr:row>
      <xdr:rowOff>113665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137160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64065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62865</xdr:rowOff>
    </xdr:from>
    <xdr:to>
      <xdr:col>81</xdr:col>
      <xdr:colOff>50800</xdr:colOff>
      <xdr:row>37</xdr:row>
      <xdr:rowOff>64770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4592300" y="64065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64770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395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xdr:rowOff>
    </xdr:from>
    <xdr:to>
      <xdr:col>67</xdr:col>
      <xdr:colOff>101600</xdr:colOff>
      <xdr:row>37</xdr:row>
      <xdr:rowOff>102235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51435</xdr:rowOff>
    </xdr:from>
    <xdr:to>
      <xdr:col>71</xdr:col>
      <xdr:colOff>177800</xdr:colOff>
      <xdr:row>37</xdr:row>
      <xdr:rowOff>51435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39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130192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118762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727398"/>
          <a:ext cx="0" cy="141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4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50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7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463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61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106790</xdr:rowOff>
    </xdr:from>
    <xdr:to>
      <xdr:col>116</xdr:col>
      <xdr:colOff>114300</xdr:colOff>
      <xdr:row>40</xdr:row>
      <xdr:rowOff>36940</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67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85217</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677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114810</xdr:rowOff>
    </xdr:from>
    <xdr:to>
      <xdr:col>112</xdr:col>
      <xdr:colOff>38100</xdr:colOff>
      <xdr:row>40</xdr:row>
      <xdr:rowOff>44960</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6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157590</xdr:rowOff>
    </xdr:from>
    <xdr:to>
      <xdr:col>116</xdr:col>
      <xdr:colOff>63500</xdr:colOff>
      <xdr:row>39</xdr:row>
      <xdr:rowOff>165610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6844140"/>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139902</xdr:rowOff>
    </xdr:from>
    <xdr:to>
      <xdr:col>107</xdr:col>
      <xdr:colOff>101600</xdr:colOff>
      <xdr:row>40</xdr:row>
      <xdr:rowOff>70052</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165610</xdr:rowOff>
    </xdr:from>
    <xdr:to>
      <xdr:col>111</xdr:col>
      <xdr:colOff>177800</xdr:colOff>
      <xdr:row>40</xdr:row>
      <xdr:rowOff>19252</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6852160"/>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159524</xdr:rowOff>
    </xdr:from>
    <xdr:to>
      <xdr:col>102</xdr:col>
      <xdr:colOff>165100</xdr:colOff>
      <xdr:row>40</xdr:row>
      <xdr:rowOff>89674</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19252</xdr:rowOff>
    </xdr:from>
    <xdr:to>
      <xdr:col>107</xdr:col>
      <xdr:colOff>50800</xdr:colOff>
      <xdr:row>40</xdr:row>
      <xdr:rowOff>38874</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9545300" y="687725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164709</xdr:rowOff>
    </xdr:from>
    <xdr:to>
      <xdr:col>98</xdr:col>
      <xdr:colOff>38100</xdr:colOff>
      <xdr:row>40</xdr:row>
      <xdr:rowOff>94859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68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38874</xdr:rowOff>
    </xdr:from>
    <xdr:to>
      <xdr:col>102</xdr:col>
      <xdr:colOff>114300</xdr:colOff>
      <xdr:row>40</xdr:row>
      <xdr:rowOff>44059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6896874"/>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4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347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36087</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689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61179</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69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80801</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85986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69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16318864" y="976122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200-000079020000}"/>
            </a:ext>
          </a:extLst>
        </xdr:cNvPr>
        <xdr:cNvSpPr txBox="1"/>
      </xdr:nvSpPr>
      <xdr:spPr>
        <a:xfrm>
          <a:off x="16357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200-00007B020000}"/>
            </a:ext>
          </a:extLst>
        </xdr:cNvPr>
        <xdr:cNvSpPr txBox="1"/>
      </xdr:nvSpPr>
      <xdr:spPr>
        <a:xfrm>
          <a:off x="16357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200-00007D020000}"/>
            </a:ext>
          </a:extLst>
        </xdr:cNvPr>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54305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454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00000000-0008-0000-0200-000082020000}"/>
            </a:ext>
          </a:extLst>
        </xdr:cNvPr>
        <xdr:cNvSpPr/>
      </xdr:nvSpPr>
      <xdr:spPr>
        <a:xfrm>
          <a:off x="12763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111125</xdr:rowOff>
    </xdr:from>
    <xdr:to>
      <xdr:col>85</xdr:col>
      <xdr:colOff>177800</xdr:colOff>
      <xdr:row>58</xdr:row>
      <xdr:rowOff>41275</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6268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134002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200-000089020000}"/>
            </a:ext>
          </a:extLst>
        </xdr:cNvPr>
        <xdr:cNvSpPr txBox="1"/>
      </xdr:nvSpPr>
      <xdr:spPr>
        <a:xfrm>
          <a:off x="16357600"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73025</xdr:rowOff>
    </xdr:from>
    <xdr:to>
      <xdr:col>81</xdr:col>
      <xdr:colOff>101600</xdr:colOff>
      <xdr:row>58</xdr:row>
      <xdr:rowOff>3175</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5430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123825</xdr:rowOff>
    </xdr:from>
    <xdr:to>
      <xdr:col>85</xdr:col>
      <xdr:colOff>127000</xdr:colOff>
      <xdr:row>57</xdr:row>
      <xdr:rowOff>161925</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5481300" y="9896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36830</xdr:rowOff>
    </xdr:from>
    <xdr:to>
      <xdr:col>76</xdr:col>
      <xdr:colOff>165100</xdr:colOff>
      <xdr:row>57</xdr:row>
      <xdr:rowOff>138430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4541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87630</xdr:rowOff>
    </xdr:from>
    <xdr:to>
      <xdr:col>81</xdr:col>
      <xdr:colOff>50800</xdr:colOff>
      <xdr:row>57</xdr:row>
      <xdr:rowOff>123825</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4592300" y="9860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168275</xdr:rowOff>
    </xdr:from>
    <xdr:to>
      <xdr:col>72</xdr:col>
      <xdr:colOff>38100</xdr:colOff>
      <xdr:row>57</xdr:row>
      <xdr:rowOff>98425</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3652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47625</xdr:rowOff>
    </xdr:from>
    <xdr:to>
      <xdr:col>76</xdr:col>
      <xdr:colOff>114300</xdr:colOff>
      <xdr:row>57</xdr:row>
      <xdr:rowOff>87630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3703300" y="98202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168275</xdr:rowOff>
    </xdr:from>
    <xdr:to>
      <xdr:col>67</xdr:col>
      <xdr:colOff>101600</xdr:colOff>
      <xdr:row>57</xdr:row>
      <xdr:rowOff>98425</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276350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47625</xdr:rowOff>
    </xdr:from>
    <xdr:to>
      <xdr:col>71</xdr:col>
      <xdr:colOff>177800</xdr:colOff>
      <xdr:row>57</xdr:row>
      <xdr:rowOff>47625</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814300" y="9820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158132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526604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123842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4389744" y="1006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2611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19702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52660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154957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43897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114952</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3500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114952</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261174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65606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96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43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65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80789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24638</xdr:rowOff>
    </xdr:from>
    <xdr:to>
      <xdr:col>116</xdr:col>
      <xdr:colOff>114300</xdr:colOff>
      <xdr:row>57</xdr:row>
      <xdr:rowOff>126238</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47515</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964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47498</xdr:rowOff>
    </xdr:from>
    <xdr:to>
      <xdr:col>112</xdr:col>
      <xdr:colOff>38100</xdr:colOff>
      <xdr:row>57</xdr:row>
      <xdr:rowOff>149098</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75438</xdr:rowOff>
    </xdr:from>
    <xdr:to>
      <xdr:col>116</xdr:col>
      <xdr:colOff>63500</xdr:colOff>
      <xdr:row>57</xdr:row>
      <xdr:rowOff>98298</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98480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70358</xdr:rowOff>
    </xdr:from>
    <xdr:to>
      <xdr:col>107</xdr:col>
      <xdr:colOff>101600</xdr:colOff>
      <xdr:row>58</xdr:row>
      <xdr:rowOff>508</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98298</xdr:rowOff>
    </xdr:from>
    <xdr:to>
      <xdr:col>111</xdr:col>
      <xdr:colOff>177800</xdr:colOff>
      <xdr:row>57</xdr:row>
      <xdr:rowOff>121158</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flipV="1">
          <a:off x="20434300" y="98709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88646</xdr:rowOff>
    </xdr:from>
    <xdr:to>
      <xdr:col>102</xdr:col>
      <xdr:colOff>165100</xdr:colOff>
      <xdr:row>58</xdr:row>
      <xdr:rowOff>18796</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121158</xdr:rowOff>
    </xdr:from>
    <xdr:to>
      <xdr:col>107</xdr:col>
      <xdr:colOff>50800</xdr:colOff>
      <xdr:row>57</xdr:row>
      <xdr:rowOff>139446</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flipV="1">
          <a:off x="19545300" y="9893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111506</xdr:rowOff>
    </xdr:from>
    <xdr:to>
      <xdr:col>98</xdr:col>
      <xdr:colOff>38100</xdr:colOff>
      <xdr:row>58</xdr:row>
      <xdr:rowOff>41656</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139446</xdr:rowOff>
    </xdr:from>
    <xdr:to>
      <xdr:col>102</xdr:col>
      <xdr:colOff>114300</xdr:colOff>
      <xdr:row>57</xdr:row>
      <xdr:rowOff>162306</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99120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167657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78503</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165625</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95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17035</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961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35323</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963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58183</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965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200-0000E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6318864" y="1336548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200-0000E8020000}"/>
            </a:ext>
          </a:extLst>
        </xdr:cNvPr>
        <xdr:cNvSpPr txBox="1"/>
      </xdr:nvSpPr>
      <xdr:spPr>
        <a:xfrm>
          <a:off x="16357600" y="1456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6230600" y="1456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200-0000EA020000}"/>
            </a:ext>
          </a:extLst>
        </xdr:cNvPr>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200-0000EC020000}"/>
            </a:ext>
          </a:extLst>
        </xdr:cNvPr>
        <xdr:cNvSpPr txBox="1"/>
      </xdr:nvSpPr>
      <xdr:spPr>
        <a:xfrm>
          <a:off x="16357600" y="13751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62687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00000000-0008-0000-0200-0000EF020000}"/>
            </a:ext>
          </a:extLst>
        </xdr:cNvPr>
        <xdr:cNvSpPr/>
      </xdr:nvSpPr>
      <xdr:spPr>
        <a:xfrm>
          <a:off x="14541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00000000-0008-0000-0200-0000F0020000}"/>
            </a:ext>
          </a:extLst>
        </xdr:cNvPr>
        <xdr:cNvSpPr/>
      </xdr:nvSpPr>
      <xdr:spPr>
        <a:xfrm>
          <a:off x="13652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2763500" y="1370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51308</xdr:rowOff>
    </xdr:from>
    <xdr:to>
      <xdr:col>85</xdr:col>
      <xdr:colOff>177800</xdr:colOff>
      <xdr:row>82</xdr:row>
      <xdr:rowOff>152908</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62687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29735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200-0000F8020000}"/>
            </a:ext>
          </a:extLst>
        </xdr:cNvPr>
        <xdr:cNvSpPr txBox="1"/>
      </xdr:nvSpPr>
      <xdr:spPr>
        <a:xfrm>
          <a:off x="16357600"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102108</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5481300" y="14131289"/>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156463</xdr:rowOff>
    </xdr:from>
    <xdr:to>
      <xdr:col>76</xdr:col>
      <xdr:colOff>165100</xdr:colOff>
      <xdr:row>82</xdr:row>
      <xdr:rowOff>86613</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4541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35813</xdr:rowOff>
    </xdr:from>
    <xdr:to>
      <xdr:col>81</xdr:col>
      <xdr:colOff>50800</xdr:colOff>
      <xdr:row>82</xdr:row>
      <xdr:rowOff>72389</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592300" y="1409471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131318</xdr:rowOff>
    </xdr:from>
    <xdr:to>
      <xdr:col>72</xdr:col>
      <xdr:colOff>38100</xdr:colOff>
      <xdr:row>82</xdr:row>
      <xdr:rowOff>61468</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3652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10668</xdr:rowOff>
    </xdr:from>
    <xdr:to>
      <xdr:col>76</xdr:col>
      <xdr:colOff>114300</xdr:colOff>
      <xdr:row>82</xdr:row>
      <xdr:rowOff>35813</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3703300" y="1406956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131318</xdr:rowOff>
    </xdr:from>
    <xdr:to>
      <xdr:col>67</xdr:col>
      <xdr:colOff>101600</xdr:colOff>
      <xdr:row>82</xdr:row>
      <xdr:rowOff>61468</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2763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10668</xdr:rowOff>
    </xdr:from>
    <xdr:to>
      <xdr:col>71</xdr:col>
      <xdr:colOff>177800</xdr:colOff>
      <xdr:row>82</xdr:row>
      <xdr:rowOff>10668</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2814300" y="14069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34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77740</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52595</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52595</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200-00001C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0000000-0008-0000-0200-00002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flipV="1">
          <a:off x="22160864" y="13225055"/>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00000000-0008-0000-0200-000023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00000000-0008-0000-0200-000025030000}"/>
            </a:ext>
          </a:extLst>
        </xdr:cNvPr>
        <xdr:cNvSpPr txBox="1"/>
      </xdr:nvSpPr>
      <xdr:spPr>
        <a:xfrm>
          <a:off x="22199600" y="1300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22072600" y="132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8545</xdr:rowOff>
    </xdr:from>
    <xdr:ext cx="469744" cy="259045"/>
    <xdr:sp macro="" textlink="">
      <xdr:nvSpPr>
        <xdr:cNvPr id="807" name="【消防施設】&#10;一人当たり面積平均値テキスト">
          <a:extLst>
            <a:ext uri="{FF2B5EF4-FFF2-40B4-BE49-F238E27FC236}">
              <a16:creationId xmlns:a16="http://schemas.microsoft.com/office/drawing/2014/main" id="{00000000-0008-0000-0200-000027030000}"/>
            </a:ext>
          </a:extLst>
        </xdr:cNvPr>
        <xdr:cNvSpPr txBox="1"/>
      </xdr:nvSpPr>
      <xdr:spPr>
        <a:xfrm>
          <a:off x="22199600" y="14067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00000000-0008-0000-0200-000028030000}"/>
            </a:ext>
          </a:extLst>
        </xdr:cNvPr>
        <xdr:cNvSpPr/>
      </xdr:nvSpPr>
      <xdr:spPr>
        <a:xfrm>
          <a:off x="22110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00000000-0008-0000-0200-000029030000}"/>
            </a:ext>
          </a:extLst>
        </xdr:cNvPr>
        <xdr:cNvSpPr/>
      </xdr:nvSpPr>
      <xdr:spPr>
        <a:xfrm>
          <a:off x="21272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00000000-0008-0000-0200-00002A030000}"/>
            </a:ext>
          </a:extLst>
        </xdr:cNvPr>
        <xdr:cNvSpPr/>
      </xdr:nvSpPr>
      <xdr:spPr>
        <a:xfrm>
          <a:off x="20383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00000000-0008-0000-0200-00002B030000}"/>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00000000-0008-0000-0200-00002C030000}"/>
            </a:ext>
          </a:extLst>
        </xdr:cNvPr>
        <xdr:cNvSpPr/>
      </xdr:nvSpPr>
      <xdr:spPr>
        <a:xfrm>
          <a:off x="18605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200-00002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200-00003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126093</xdr:rowOff>
    </xdr:from>
    <xdr:to>
      <xdr:col>116</xdr:col>
      <xdr:colOff>114300</xdr:colOff>
      <xdr:row>84</xdr:row>
      <xdr:rowOff>56243</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22110700" y="143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104520</xdr:rowOff>
    </xdr:from>
    <xdr:ext cx="469744" cy="259045"/>
    <xdr:sp macro="" textlink="">
      <xdr:nvSpPr>
        <xdr:cNvPr id="819" name="【消防施設】&#10;一人当たり面積該当値テキスト">
          <a:extLst>
            <a:ext uri="{FF2B5EF4-FFF2-40B4-BE49-F238E27FC236}">
              <a16:creationId xmlns:a16="http://schemas.microsoft.com/office/drawing/2014/main" id="{00000000-0008-0000-0200-000033030000}"/>
            </a:ext>
          </a:extLst>
        </xdr:cNvPr>
        <xdr:cNvSpPr txBox="1"/>
      </xdr:nvSpPr>
      <xdr:spPr>
        <a:xfrm>
          <a:off x="22199600"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152219</xdr:rowOff>
    </xdr:from>
    <xdr:to>
      <xdr:col>112</xdr:col>
      <xdr:colOff>38100</xdr:colOff>
      <xdr:row>84</xdr:row>
      <xdr:rowOff>82369</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21272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5443</xdr:rowOff>
    </xdr:from>
    <xdr:to>
      <xdr:col>116</xdr:col>
      <xdr:colOff>63500</xdr:colOff>
      <xdr:row>84</xdr:row>
      <xdr:rowOff>31569</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flipV="1">
          <a:off x="21323300" y="14407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162016</xdr:rowOff>
    </xdr:from>
    <xdr:to>
      <xdr:col>107</xdr:col>
      <xdr:colOff>101600</xdr:colOff>
      <xdr:row>84</xdr:row>
      <xdr:rowOff>92166</xdr:rowOff>
    </xdr:to>
    <xdr:sp macro="" textlink="">
      <xdr:nvSpPr>
        <xdr:cNvPr id="822" name="楕円 821">
          <a:extLst>
            <a:ext uri="{FF2B5EF4-FFF2-40B4-BE49-F238E27FC236}">
              <a16:creationId xmlns:a16="http://schemas.microsoft.com/office/drawing/2014/main" id="{00000000-0008-0000-0200-000036030000}"/>
            </a:ext>
          </a:extLst>
        </xdr:cNvPr>
        <xdr:cNvSpPr/>
      </xdr:nvSpPr>
      <xdr:spPr>
        <a:xfrm>
          <a:off x="20383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31569</xdr:rowOff>
    </xdr:from>
    <xdr:to>
      <xdr:col>111</xdr:col>
      <xdr:colOff>177800</xdr:colOff>
      <xdr:row>84</xdr:row>
      <xdr:rowOff>41366</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flipV="1">
          <a:off x="20434300" y="1443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6894</xdr:rowOff>
    </xdr:from>
    <xdr:to>
      <xdr:col>102</xdr:col>
      <xdr:colOff>165100</xdr:colOff>
      <xdr:row>84</xdr:row>
      <xdr:rowOff>108494</xdr:rowOff>
    </xdr:to>
    <xdr:sp macro="" textlink="">
      <xdr:nvSpPr>
        <xdr:cNvPr id="824" name="楕円 823">
          <a:extLst>
            <a:ext uri="{FF2B5EF4-FFF2-40B4-BE49-F238E27FC236}">
              <a16:creationId xmlns:a16="http://schemas.microsoft.com/office/drawing/2014/main" id="{00000000-0008-0000-0200-000038030000}"/>
            </a:ext>
          </a:extLst>
        </xdr:cNvPr>
        <xdr:cNvSpPr/>
      </xdr:nvSpPr>
      <xdr:spPr>
        <a:xfrm>
          <a:off x="19494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41366</xdr:rowOff>
    </xdr:from>
    <xdr:to>
      <xdr:col>107</xdr:col>
      <xdr:colOff>50800</xdr:colOff>
      <xdr:row>84</xdr:row>
      <xdr:rowOff>57694</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19545300" y="1444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16692</xdr:rowOff>
    </xdr:from>
    <xdr:to>
      <xdr:col>98</xdr:col>
      <xdr:colOff>38100</xdr:colOff>
      <xdr:row>84</xdr:row>
      <xdr:rowOff>118292</xdr:rowOff>
    </xdr:to>
    <xdr:sp macro="" textlink="">
      <xdr:nvSpPr>
        <xdr:cNvPr id="826" name="楕円 825">
          <a:extLst>
            <a:ext uri="{FF2B5EF4-FFF2-40B4-BE49-F238E27FC236}">
              <a16:creationId xmlns:a16="http://schemas.microsoft.com/office/drawing/2014/main" id="{00000000-0008-0000-0200-00003A030000}"/>
            </a:ext>
          </a:extLst>
        </xdr:cNvPr>
        <xdr:cNvSpPr/>
      </xdr:nvSpPr>
      <xdr:spPr>
        <a:xfrm>
          <a:off x="18605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57694</xdr:rowOff>
    </xdr:from>
    <xdr:to>
      <xdr:col>102</xdr:col>
      <xdr:colOff>114300</xdr:colOff>
      <xdr:row>84</xdr:row>
      <xdr:rowOff>67492</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flipV="1">
          <a:off x="18656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129920</xdr:rowOff>
    </xdr:from>
    <xdr:ext cx="469744" cy="259045"/>
    <xdr:sp macro="" textlink="">
      <xdr:nvSpPr>
        <xdr:cNvPr id="828" name="n_1aveValue【消防施設】&#10;一人当たり面積">
          <a:extLst>
            <a:ext uri="{FF2B5EF4-FFF2-40B4-BE49-F238E27FC236}">
              <a16:creationId xmlns:a16="http://schemas.microsoft.com/office/drawing/2014/main" id="{00000000-0008-0000-0200-00003C030000}"/>
            </a:ext>
          </a:extLst>
        </xdr:cNvPr>
        <xdr:cNvSpPr txBox="1"/>
      </xdr:nvSpPr>
      <xdr:spPr>
        <a:xfrm>
          <a:off x="210757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169108</xdr:rowOff>
    </xdr:from>
    <xdr:ext cx="469744" cy="259045"/>
    <xdr:sp macro="" textlink="">
      <xdr:nvSpPr>
        <xdr:cNvPr id="829" name="n_2aveValue【消防施設】&#10;一人当たり面積">
          <a:extLst>
            <a:ext uri="{FF2B5EF4-FFF2-40B4-BE49-F238E27FC236}">
              <a16:creationId xmlns:a16="http://schemas.microsoft.com/office/drawing/2014/main" id="{00000000-0008-0000-0200-00003D030000}"/>
            </a:ext>
          </a:extLst>
        </xdr:cNvPr>
        <xdr:cNvSpPr txBox="1"/>
      </xdr:nvSpPr>
      <xdr:spPr>
        <a:xfrm>
          <a:off x="201994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830" name="n_3aveValue【消防施設】&#10;一人当たり面積">
          <a:extLst>
            <a:ext uri="{FF2B5EF4-FFF2-40B4-BE49-F238E27FC236}">
              <a16:creationId xmlns:a16="http://schemas.microsoft.com/office/drawing/2014/main" id="{00000000-0008-0000-0200-00003E030000}"/>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62972</xdr:rowOff>
    </xdr:from>
    <xdr:ext cx="469744" cy="259045"/>
    <xdr:sp macro="" textlink="">
      <xdr:nvSpPr>
        <xdr:cNvPr id="831" name="n_4aveValue【消防施設】&#10;一人当たり面積">
          <a:extLst>
            <a:ext uri="{FF2B5EF4-FFF2-40B4-BE49-F238E27FC236}">
              <a16:creationId xmlns:a16="http://schemas.microsoft.com/office/drawing/2014/main" id="{00000000-0008-0000-0200-00003F030000}"/>
            </a:ext>
          </a:extLst>
        </xdr:cNvPr>
        <xdr:cNvSpPr txBox="1"/>
      </xdr:nvSpPr>
      <xdr:spPr>
        <a:xfrm>
          <a:off x="18421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73496</xdr:rowOff>
    </xdr:from>
    <xdr:ext cx="469744" cy="259045"/>
    <xdr:sp macro="" textlink="">
      <xdr:nvSpPr>
        <xdr:cNvPr id="832" name="n_1mainValue【消防施設】&#10;一人当たり面積">
          <a:extLst>
            <a:ext uri="{FF2B5EF4-FFF2-40B4-BE49-F238E27FC236}">
              <a16:creationId xmlns:a16="http://schemas.microsoft.com/office/drawing/2014/main" id="{00000000-0008-0000-0200-000040030000}"/>
            </a:ext>
          </a:extLst>
        </xdr:cNvPr>
        <xdr:cNvSpPr txBox="1"/>
      </xdr:nvSpPr>
      <xdr:spPr>
        <a:xfrm>
          <a:off x="21075727"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83293</xdr:rowOff>
    </xdr:from>
    <xdr:ext cx="469744" cy="259045"/>
    <xdr:sp macro="" textlink="">
      <xdr:nvSpPr>
        <xdr:cNvPr id="833" name="n_2mainValue【消防施設】&#10;一人当たり面積">
          <a:extLst>
            <a:ext uri="{FF2B5EF4-FFF2-40B4-BE49-F238E27FC236}">
              <a16:creationId xmlns:a16="http://schemas.microsoft.com/office/drawing/2014/main" id="{00000000-0008-0000-0200-000041030000}"/>
            </a:ext>
          </a:extLst>
        </xdr:cNvPr>
        <xdr:cNvSpPr txBox="1"/>
      </xdr:nvSpPr>
      <xdr:spPr>
        <a:xfrm>
          <a:off x="201994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99621</xdr:rowOff>
    </xdr:from>
    <xdr:ext cx="469744" cy="259045"/>
    <xdr:sp macro="" textlink="">
      <xdr:nvSpPr>
        <xdr:cNvPr id="834" name="n_3mainValue【消防施設】&#10;一人当たり面積">
          <a:extLst>
            <a:ext uri="{FF2B5EF4-FFF2-40B4-BE49-F238E27FC236}">
              <a16:creationId xmlns:a16="http://schemas.microsoft.com/office/drawing/2014/main" id="{00000000-0008-0000-0200-000042030000}"/>
            </a:ext>
          </a:extLst>
        </xdr:cNvPr>
        <xdr:cNvSpPr txBox="1"/>
      </xdr:nvSpPr>
      <xdr:spPr>
        <a:xfrm>
          <a:off x="19310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109419</xdr:rowOff>
    </xdr:from>
    <xdr:ext cx="469744" cy="259045"/>
    <xdr:sp macro="" textlink="">
      <xdr:nvSpPr>
        <xdr:cNvPr id="835" name="n_4mainValue【消防施設】&#10;一人当たり面積">
          <a:extLst>
            <a:ext uri="{FF2B5EF4-FFF2-40B4-BE49-F238E27FC236}">
              <a16:creationId xmlns:a16="http://schemas.microsoft.com/office/drawing/2014/main" id="{00000000-0008-0000-0200-000043030000}"/>
            </a:ext>
          </a:extLst>
        </xdr:cNvPr>
        <xdr:cNvSpPr txBox="1"/>
      </xdr:nvSpPr>
      <xdr:spPr>
        <a:xfrm>
          <a:off x="18421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200-00004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200-00004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200-000055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200-00005A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flipV="1">
          <a:off x="16318864" y="172916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00000000-0008-0000-0200-00005C03000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200-00005E030000}"/>
            </a:ext>
          </a:extLst>
        </xdr:cNvPr>
        <xdr:cNvSpPr txBox="1"/>
      </xdr:nvSpPr>
      <xdr:spPr>
        <a:xfrm>
          <a:off x="16357600" y="17066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200-000060030000}"/>
            </a:ext>
          </a:extLst>
        </xdr:cNvPr>
        <xdr:cNvSpPr txBox="1"/>
      </xdr:nvSpPr>
      <xdr:spPr>
        <a:xfrm>
          <a:off x="16357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6268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a:extLst>
            <a:ext uri="{FF2B5EF4-FFF2-40B4-BE49-F238E27FC236}">
              <a16:creationId xmlns:a16="http://schemas.microsoft.com/office/drawing/2014/main" id="{00000000-0008-0000-0200-000062030000}"/>
            </a:ext>
          </a:extLst>
        </xdr:cNvPr>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a:extLst>
            <a:ext uri="{FF2B5EF4-FFF2-40B4-BE49-F238E27FC236}">
              <a16:creationId xmlns:a16="http://schemas.microsoft.com/office/drawing/2014/main" id="{00000000-0008-0000-0200-000063030000}"/>
            </a:ext>
          </a:extLst>
        </xdr:cNvPr>
        <xdr:cNvSpPr/>
      </xdr:nvSpPr>
      <xdr:spPr>
        <a:xfrm>
          <a:off x="1454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a:extLst>
            <a:ext uri="{FF2B5EF4-FFF2-40B4-BE49-F238E27FC236}">
              <a16:creationId xmlns:a16="http://schemas.microsoft.com/office/drawing/2014/main" id="{00000000-0008-0000-0200-000064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a:extLst>
            <a:ext uri="{FF2B5EF4-FFF2-40B4-BE49-F238E27FC236}">
              <a16:creationId xmlns:a16="http://schemas.microsoft.com/office/drawing/2014/main" id="{00000000-0008-0000-0200-000065030000}"/>
            </a:ext>
          </a:extLst>
        </xdr:cNvPr>
        <xdr:cNvSpPr/>
      </xdr:nvSpPr>
      <xdr:spPr>
        <a:xfrm>
          <a:off x="12763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200-000068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200-000069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200-00006A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6268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90188</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200-00006C030000}"/>
            </a:ext>
          </a:extLst>
        </xdr:cNvPr>
        <xdr:cNvSpPr txBox="1"/>
      </xdr:nvSpPr>
      <xdr:spPr>
        <a:xfrm>
          <a:off x="16357600"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68580</xdr:rowOff>
    </xdr:from>
    <xdr:to>
      <xdr:col>85</xdr:col>
      <xdr:colOff>127000</xdr:colOff>
      <xdr:row>103</xdr:row>
      <xdr:rowOff>118111</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5481300" y="177279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17145</xdr:rowOff>
    </xdr:from>
    <xdr:to>
      <xdr:col>81</xdr:col>
      <xdr:colOff>50800</xdr:colOff>
      <xdr:row>103</xdr:row>
      <xdr:rowOff>68580</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4592300" y="176764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881" name="楕円 880">
          <a:extLst>
            <a:ext uri="{FF2B5EF4-FFF2-40B4-BE49-F238E27FC236}">
              <a16:creationId xmlns:a16="http://schemas.microsoft.com/office/drawing/2014/main" id="{00000000-0008-0000-0200-000071030000}"/>
            </a:ext>
          </a:extLst>
        </xdr:cNvPr>
        <xdr:cNvSpPr/>
      </xdr:nvSpPr>
      <xdr:spPr>
        <a:xfrm>
          <a:off x="13652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154305</xdr:rowOff>
    </xdr:from>
    <xdr:to>
      <xdr:col>76</xdr:col>
      <xdr:colOff>114300</xdr:colOff>
      <xdr:row>103</xdr:row>
      <xdr:rowOff>17145</xdr:rowOff>
    </xdr:to>
    <xdr:cxnSp macro="">
      <xdr:nvCxnSpPr>
        <xdr:cNvPr id="882" name="直線コネクタ 881">
          <a:extLst>
            <a:ext uri="{FF2B5EF4-FFF2-40B4-BE49-F238E27FC236}">
              <a16:creationId xmlns:a16="http://schemas.microsoft.com/office/drawing/2014/main" id="{00000000-0008-0000-0200-000072030000}"/>
            </a:ext>
          </a:extLst>
        </xdr:cNvPr>
        <xdr:cNvCxnSpPr/>
      </xdr:nvCxnSpPr>
      <xdr:spPr>
        <a:xfrm>
          <a:off x="13703300" y="1764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103505</xdr:rowOff>
    </xdr:from>
    <xdr:to>
      <xdr:col>67</xdr:col>
      <xdr:colOff>101600</xdr:colOff>
      <xdr:row>103</xdr:row>
      <xdr:rowOff>33655</xdr:rowOff>
    </xdr:to>
    <xdr:sp macro="" textlink="">
      <xdr:nvSpPr>
        <xdr:cNvPr id="883" name="楕円 882">
          <a:extLst>
            <a:ext uri="{FF2B5EF4-FFF2-40B4-BE49-F238E27FC236}">
              <a16:creationId xmlns:a16="http://schemas.microsoft.com/office/drawing/2014/main" id="{00000000-0008-0000-0200-000073030000}"/>
            </a:ext>
          </a:extLst>
        </xdr:cNvPr>
        <xdr:cNvSpPr/>
      </xdr:nvSpPr>
      <xdr:spPr>
        <a:xfrm>
          <a:off x="12763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154305</xdr:rowOff>
    </xdr:from>
    <xdr:to>
      <xdr:col>71</xdr:col>
      <xdr:colOff>177800</xdr:colOff>
      <xdr:row>102</xdr:row>
      <xdr:rowOff>154305</xdr:rowOff>
    </xdr:to>
    <xdr:cxnSp macro="">
      <xdr:nvCxnSpPr>
        <xdr:cNvPr id="884" name="直線コネクタ 883">
          <a:extLst>
            <a:ext uri="{FF2B5EF4-FFF2-40B4-BE49-F238E27FC236}">
              <a16:creationId xmlns:a16="http://schemas.microsoft.com/office/drawing/2014/main" id="{00000000-0008-0000-0200-000074030000}"/>
            </a:ext>
          </a:extLst>
        </xdr:cNvPr>
        <xdr:cNvCxnSpPr/>
      </xdr:nvCxnSpPr>
      <xdr:spPr>
        <a:xfrm>
          <a:off x="12814300" y="17642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200-000075030000}"/>
            </a:ext>
          </a:extLst>
        </xdr:cNvPr>
        <xdr:cNvSpPr txBox="1"/>
      </xdr:nvSpPr>
      <xdr:spPr>
        <a:xfrm>
          <a:off x="152660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200-000076030000}"/>
            </a:ext>
          </a:extLst>
        </xdr:cNvPr>
        <xdr:cNvSpPr txBox="1"/>
      </xdr:nvSpPr>
      <xdr:spPr>
        <a:xfrm>
          <a:off x="14389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200-000077030000}"/>
            </a:ext>
          </a:extLst>
        </xdr:cNvPr>
        <xdr:cNvSpPr txBox="1"/>
      </xdr:nvSpPr>
      <xdr:spPr>
        <a:xfrm>
          <a:off x="13500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100982</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200-000078030000}"/>
            </a:ext>
          </a:extLst>
        </xdr:cNvPr>
        <xdr:cNvSpPr txBox="1"/>
      </xdr:nvSpPr>
      <xdr:spPr>
        <a:xfrm>
          <a:off x="12611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200-000079030000}"/>
            </a:ext>
          </a:extLst>
        </xdr:cNvPr>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200-00007A030000}"/>
            </a:ext>
          </a:extLst>
        </xdr:cNvPr>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200-00007B030000}"/>
            </a:ext>
          </a:extLst>
        </xdr:cNvPr>
        <xdr:cNvSpPr txBox="1"/>
      </xdr:nvSpPr>
      <xdr:spPr>
        <a:xfrm>
          <a:off x="13500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50182</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200-00007C030000}"/>
            </a:ext>
          </a:extLst>
        </xdr:cNvPr>
        <xdr:cNvSpPr txBox="1"/>
      </xdr:nvSpPr>
      <xdr:spPr>
        <a:xfrm>
          <a:off x="12611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200-000081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200-000082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200-000083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0000000-0008-0000-02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flipV="1">
          <a:off x="22160864" y="170426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00000000-0008-0000-0200-000097030000}"/>
            </a:ext>
          </a:extLst>
        </xdr:cNvPr>
        <xdr:cNvSpPr txBox="1"/>
      </xdr:nvSpPr>
      <xdr:spPr>
        <a:xfrm>
          <a:off x="22199600" y="1855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22072600" y="1855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00000000-0008-0000-0200-000099030000}"/>
            </a:ext>
          </a:extLst>
        </xdr:cNvPr>
        <xdr:cNvSpPr txBox="1"/>
      </xdr:nvSpPr>
      <xdr:spPr>
        <a:xfrm>
          <a:off x="22199600" y="1681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22072600" y="1704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32129</xdr:rowOff>
    </xdr:from>
    <xdr:ext cx="469744" cy="259045"/>
    <xdr:sp macro="" textlink="">
      <xdr:nvSpPr>
        <xdr:cNvPr id="923" name="【庁舎】&#10;一人当たり面積平均値テキスト">
          <a:extLst>
            <a:ext uri="{FF2B5EF4-FFF2-40B4-BE49-F238E27FC236}">
              <a16:creationId xmlns:a16="http://schemas.microsoft.com/office/drawing/2014/main" id="{00000000-0008-0000-0200-00009B030000}"/>
            </a:ext>
          </a:extLst>
        </xdr:cNvPr>
        <xdr:cNvSpPr txBox="1"/>
      </xdr:nvSpPr>
      <xdr:spPr>
        <a:xfrm>
          <a:off x="22199600" y="1820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00000000-0008-0000-0200-00009C030000}"/>
            </a:ext>
          </a:extLst>
        </xdr:cNvPr>
        <xdr:cNvSpPr/>
      </xdr:nvSpPr>
      <xdr:spPr>
        <a:xfrm>
          <a:off x="221107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a:extLst>
            <a:ext uri="{FF2B5EF4-FFF2-40B4-BE49-F238E27FC236}">
              <a16:creationId xmlns:a16="http://schemas.microsoft.com/office/drawing/2014/main" id="{00000000-0008-0000-0200-00009D030000}"/>
            </a:ext>
          </a:extLst>
        </xdr:cNvPr>
        <xdr:cNvSpPr/>
      </xdr:nvSpPr>
      <xdr:spPr>
        <a:xfrm>
          <a:off x="21272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a:extLst>
            <a:ext uri="{FF2B5EF4-FFF2-40B4-BE49-F238E27FC236}">
              <a16:creationId xmlns:a16="http://schemas.microsoft.com/office/drawing/2014/main" id="{00000000-0008-0000-0200-00009E030000}"/>
            </a:ext>
          </a:extLst>
        </xdr:cNvPr>
        <xdr:cNvSpPr/>
      </xdr:nvSpPr>
      <xdr:spPr>
        <a:xfrm>
          <a:off x="20383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a:extLst>
            <a:ext uri="{FF2B5EF4-FFF2-40B4-BE49-F238E27FC236}">
              <a16:creationId xmlns:a16="http://schemas.microsoft.com/office/drawing/2014/main" id="{00000000-0008-0000-0200-00009F030000}"/>
            </a:ext>
          </a:extLst>
        </xdr:cNvPr>
        <xdr:cNvSpPr/>
      </xdr:nvSpPr>
      <xdr:spPr>
        <a:xfrm>
          <a:off x="19494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18605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2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2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2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76019</xdr:rowOff>
    </xdr:from>
    <xdr:to>
      <xdr:col>116</xdr:col>
      <xdr:colOff>114300</xdr:colOff>
      <xdr:row>106</xdr:row>
      <xdr:rowOff>6169</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22110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98896</xdr:rowOff>
    </xdr:from>
    <xdr:ext cx="469744" cy="259045"/>
    <xdr:sp macro="" textlink="">
      <xdr:nvSpPr>
        <xdr:cNvPr id="935" name="【庁舎】&#10;一人当たり面積該当値テキスト">
          <a:extLst>
            <a:ext uri="{FF2B5EF4-FFF2-40B4-BE49-F238E27FC236}">
              <a16:creationId xmlns:a16="http://schemas.microsoft.com/office/drawing/2014/main" id="{00000000-0008-0000-0200-0000A7030000}"/>
            </a:ext>
          </a:extLst>
        </xdr:cNvPr>
        <xdr:cNvSpPr txBox="1"/>
      </xdr:nvSpPr>
      <xdr:spPr>
        <a:xfrm>
          <a:off x="22199600" y="179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89081</xdr:rowOff>
    </xdr:from>
    <xdr:to>
      <xdr:col>112</xdr:col>
      <xdr:colOff>38100</xdr:colOff>
      <xdr:row>106</xdr:row>
      <xdr:rowOff>19231</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2127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126819</xdr:rowOff>
    </xdr:from>
    <xdr:to>
      <xdr:col>116</xdr:col>
      <xdr:colOff>63500</xdr:colOff>
      <xdr:row>105</xdr:row>
      <xdr:rowOff>139881</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flipV="1">
          <a:off x="21323300" y="181290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99968</xdr:rowOff>
    </xdr:from>
    <xdr:to>
      <xdr:col>107</xdr:col>
      <xdr:colOff>101600</xdr:colOff>
      <xdr:row>106</xdr:row>
      <xdr:rowOff>30118</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0383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139881</xdr:rowOff>
    </xdr:from>
    <xdr:to>
      <xdr:col>111</xdr:col>
      <xdr:colOff>177800</xdr:colOff>
      <xdr:row>105</xdr:row>
      <xdr:rowOff>150768</xdr:rowOff>
    </xdr:to>
    <xdr:cxnSp macro="">
      <xdr:nvCxnSpPr>
        <xdr:cNvPr id="939" name="直線コネクタ 938">
          <a:extLst>
            <a:ext uri="{FF2B5EF4-FFF2-40B4-BE49-F238E27FC236}">
              <a16:creationId xmlns:a16="http://schemas.microsoft.com/office/drawing/2014/main" id="{00000000-0008-0000-0200-0000AB030000}"/>
            </a:ext>
          </a:extLst>
        </xdr:cNvPr>
        <xdr:cNvCxnSpPr/>
      </xdr:nvCxnSpPr>
      <xdr:spPr>
        <a:xfrm flipV="1">
          <a:off x="20434300" y="18142131"/>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109764</xdr:rowOff>
    </xdr:from>
    <xdr:to>
      <xdr:col>102</xdr:col>
      <xdr:colOff>165100</xdr:colOff>
      <xdr:row>106</xdr:row>
      <xdr:rowOff>39914</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19494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150768</xdr:rowOff>
    </xdr:from>
    <xdr:to>
      <xdr:col>107</xdr:col>
      <xdr:colOff>50800</xdr:colOff>
      <xdr:row>105</xdr:row>
      <xdr:rowOff>160564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flipV="1">
          <a:off x="19545300" y="18153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18605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160564</xdr:rowOff>
    </xdr:from>
    <xdr:to>
      <xdr:col>102</xdr:col>
      <xdr:colOff>114300</xdr:colOff>
      <xdr:row>106</xdr:row>
      <xdr:rowOff>0</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18656300" y="18162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157315</xdr:rowOff>
    </xdr:from>
    <xdr:ext cx="469744" cy="259045"/>
    <xdr:sp macro="" textlink="">
      <xdr:nvSpPr>
        <xdr:cNvPr id="944" name="n_1aveValue【庁舎】&#10;一人当たり面積">
          <a:extLst>
            <a:ext uri="{FF2B5EF4-FFF2-40B4-BE49-F238E27FC236}">
              <a16:creationId xmlns:a16="http://schemas.microsoft.com/office/drawing/2014/main" id="{00000000-0008-0000-0200-0000B0030000}"/>
            </a:ext>
          </a:extLst>
        </xdr:cNvPr>
        <xdr:cNvSpPr txBox="1"/>
      </xdr:nvSpPr>
      <xdr:spPr>
        <a:xfrm>
          <a:off x="210757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xdr:rowOff>
    </xdr:from>
    <xdr:ext cx="469744" cy="259045"/>
    <xdr:sp macro="" textlink="">
      <xdr:nvSpPr>
        <xdr:cNvPr id="945" name="n_2aveValue【庁舎】&#10;一人当たり面積">
          <a:extLst>
            <a:ext uri="{FF2B5EF4-FFF2-40B4-BE49-F238E27FC236}">
              <a16:creationId xmlns:a16="http://schemas.microsoft.com/office/drawing/2014/main" id="{00000000-0008-0000-0200-0000B1030000}"/>
            </a:ext>
          </a:extLst>
        </xdr:cNvPr>
        <xdr:cNvSpPr txBox="1"/>
      </xdr:nvSpPr>
      <xdr:spPr>
        <a:xfrm>
          <a:off x="20199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8726</xdr:rowOff>
    </xdr:from>
    <xdr:ext cx="469744" cy="259045"/>
    <xdr:sp macro="" textlink="">
      <xdr:nvSpPr>
        <xdr:cNvPr id="946" name="n_3aveValue【庁舎】&#10;一人当たり面積">
          <a:extLst>
            <a:ext uri="{FF2B5EF4-FFF2-40B4-BE49-F238E27FC236}">
              <a16:creationId xmlns:a16="http://schemas.microsoft.com/office/drawing/2014/main" id="{00000000-0008-0000-0200-0000B2030000}"/>
            </a:ext>
          </a:extLst>
        </xdr:cNvPr>
        <xdr:cNvSpPr txBox="1"/>
      </xdr:nvSpPr>
      <xdr:spPr>
        <a:xfrm>
          <a:off x="19310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947" name="n_4aveValue【庁舎】&#10;一人当たり面積">
          <a:extLst>
            <a:ext uri="{FF2B5EF4-FFF2-40B4-BE49-F238E27FC236}">
              <a16:creationId xmlns:a16="http://schemas.microsoft.com/office/drawing/2014/main" id="{00000000-0008-0000-0200-0000B303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35758</xdr:rowOff>
    </xdr:from>
    <xdr:ext cx="469744" cy="259045"/>
    <xdr:sp macro="" textlink="">
      <xdr:nvSpPr>
        <xdr:cNvPr id="948" name="n_1mainValue【庁舎】&#10;一人当たり面積">
          <a:extLst>
            <a:ext uri="{FF2B5EF4-FFF2-40B4-BE49-F238E27FC236}">
              <a16:creationId xmlns:a16="http://schemas.microsoft.com/office/drawing/2014/main" id="{00000000-0008-0000-0200-0000B4030000}"/>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46645</xdr:rowOff>
    </xdr:from>
    <xdr:ext cx="469744" cy="259045"/>
    <xdr:sp macro="" textlink="">
      <xdr:nvSpPr>
        <xdr:cNvPr id="949" name="n_2mainValue【庁舎】&#10;一人当たり面積">
          <a:extLst>
            <a:ext uri="{FF2B5EF4-FFF2-40B4-BE49-F238E27FC236}">
              <a16:creationId xmlns:a16="http://schemas.microsoft.com/office/drawing/2014/main" id="{00000000-0008-0000-0200-0000B5030000}"/>
            </a:ext>
          </a:extLst>
        </xdr:cNvPr>
        <xdr:cNvSpPr txBox="1"/>
      </xdr:nvSpPr>
      <xdr:spPr>
        <a:xfrm>
          <a:off x="201994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56441</xdr:rowOff>
    </xdr:from>
    <xdr:ext cx="469744" cy="259045"/>
    <xdr:sp macro="" textlink="">
      <xdr:nvSpPr>
        <xdr:cNvPr id="950" name="n_3mainValue【庁舎】&#10;一人当たり面積">
          <a:extLst>
            <a:ext uri="{FF2B5EF4-FFF2-40B4-BE49-F238E27FC236}">
              <a16:creationId xmlns:a16="http://schemas.microsoft.com/office/drawing/2014/main" id="{00000000-0008-0000-0200-0000B6030000}"/>
            </a:ext>
          </a:extLst>
        </xdr:cNvPr>
        <xdr:cNvSpPr txBox="1"/>
      </xdr:nvSpPr>
      <xdr:spPr>
        <a:xfrm>
          <a:off x="19310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51" name="n_4mainValue【庁舎】&#10;一人当たり面積">
          <a:extLst>
            <a:ext uri="{FF2B5EF4-FFF2-40B4-BE49-F238E27FC236}">
              <a16:creationId xmlns:a16="http://schemas.microsoft.com/office/drawing/2014/main" id="{00000000-0008-0000-0200-0000B7030000}"/>
            </a:ext>
          </a:extLst>
        </xdr:cNvPr>
        <xdr:cNvSpPr txBox="1"/>
      </xdr:nvSpPr>
      <xdr:spPr>
        <a:xfrm>
          <a:off x="18421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2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2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2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本市において、全国平均、県平均、類似団体平均と比較して、有形固定資産減価償却率が高い施設は、体育館・プール、福祉施設、消防施設となっている。</a:t>
          </a:r>
        </a:p>
        <a:p>
          <a:r>
            <a:rPr kumimoji="1" lang="ja-JP" altLang="en-US" sz="1300">
              <a:latin typeface="ＭＳ Ｐゴシック" panose="020B0600070205080204" pitchFamily="50" charset="-128"/>
              <a:ea typeface="ＭＳ Ｐゴシック" panose="020B0600070205080204" pitchFamily="50" charset="-128"/>
            </a:rPr>
            <a:t>　体育館・プールについては、スポーツ施設整備計画により、計画的に更新（長寿命化）等を進める。</a:t>
          </a:r>
        </a:p>
        <a:p>
          <a:r>
            <a:rPr kumimoji="1" lang="ja-JP" altLang="en-US" sz="1300">
              <a:latin typeface="ＭＳ Ｐゴシック" panose="020B0600070205080204" pitchFamily="50" charset="-128"/>
              <a:ea typeface="ＭＳ Ｐゴシック" panose="020B0600070205080204" pitchFamily="50" charset="-128"/>
            </a:rPr>
            <a:t>　福祉施設については、人口減少を加味すると、施設の再編が必要となってくる。</a:t>
          </a:r>
        </a:p>
        <a:p>
          <a:r>
            <a:rPr kumimoji="1" lang="ja-JP" altLang="en-US" sz="1300">
              <a:latin typeface="ＭＳ Ｐゴシック" panose="020B0600070205080204" pitchFamily="50" charset="-128"/>
              <a:ea typeface="ＭＳ Ｐゴシック" panose="020B0600070205080204" pitchFamily="50" charset="-128"/>
            </a:rPr>
            <a:t>　消防施設は消防団の再編等により、機庫等の施設整備を進める。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36001;&#25919;&#35506;/&#36001;&#25919;&#20418;/&#36001;&#25919;&#20418;/020%20&#27770;&#31639;/04_&#36001;&#25919;&#29366;&#27841;&#36039;&#26009;&#38598;/01_&#29031;&#20250;&#12539;&#22238;&#31572;/2023(R05)&#24180;&#24230;/2023.10.20&#12294;&#12288;&#20196;&#21644;3&#24180;&#24230;&#36001;&#25919;&#29366;&#27841;&#36039;&#26009;&#38598;&#12398;&#36861;&#21152;&#20316;&#25104;&#21450;&#12403;&#25552;&#20986;&#12395;&#12388;&#12356;&#12390;/03%20&#22238;&#31572;/&#12304;&#36001;&#25919;&#29366;&#27841;&#36039;&#26009;&#38598;&#12305;_442143_&#22269;&#26481;&#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65.2</v>
          </cell>
          <cell r="BX53">
            <v>66.8</v>
          </cell>
          <cell r="CF53">
            <v>67.7</v>
          </cell>
          <cell r="CN53">
            <v>68.5</v>
          </cell>
          <cell r="CV53">
            <v>69.3</v>
          </cell>
        </row>
        <row r="55">
          <cell r="AN55" t="str">
            <v>類似団体内平均値</v>
          </cell>
          <cell r="BP55">
            <v>19</v>
          </cell>
          <cell r="BX55">
            <v>15.3</v>
          </cell>
          <cell r="CF55">
            <v>14.9</v>
          </cell>
          <cell r="CN55">
            <v>14.5</v>
          </cell>
          <cell r="CV55">
            <v>13.3</v>
          </cell>
        </row>
        <row r="57">
          <cell r="BP57">
            <v>56.1</v>
          </cell>
          <cell r="BX57">
            <v>57.5</v>
          </cell>
          <cell r="CF57">
            <v>58.5</v>
          </cell>
          <cell r="CN57">
            <v>58.9</v>
          </cell>
          <cell r="CV57">
            <v>61.4</v>
          </cell>
        </row>
        <row r="72">
          <cell r="BP72" t="str">
            <v>H29</v>
          </cell>
          <cell r="BX72" t="str">
            <v>H30</v>
          </cell>
          <cell r="CF72" t="str">
            <v>R01</v>
          </cell>
          <cell r="CN72" t="str">
            <v>R02</v>
          </cell>
          <cell r="CV72" t="str">
            <v>R03</v>
          </cell>
        </row>
        <row r="73">
          <cell r="AN73" t="str">
            <v>当該団体値</v>
          </cell>
        </row>
        <row r="75">
          <cell r="BP75">
            <v>9.5</v>
          </cell>
          <cell r="BX75">
            <v>8.5</v>
          </cell>
          <cell r="CF75">
            <v>7.4</v>
          </cell>
          <cell r="CN75">
            <v>5.4</v>
          </cell>
          <cell r="CV75">
            <v>4.5</v>
          </cell>
        </row>
        <row r="77">
          <cell r="AN77" t="str">
            <v>類似団体内平均値</v>
          </cell>
          <cell r="BP77">
            <v>19</v>
          </cell>
          <cell r="BX77">
            <v>15.3</v>
          </cell>
          <cell r="CF77">
            <v>14.9</v>
          </cell>
          <cell r="CN77">
            <v>14.5</v>
          </cell>
          <cell r="CV77">
            <v>13.3</v>
          </cell>
        </row>
        <row r="79">
          <cell r="BP79">
            <v>8.5</v>
          </cell>
          <cell r="BX79">
            <v>8.5</v>
          </cell>
          <cell r="CF79">
            <v>8.5</v>
          </cell>
          <cell r="CN79">
            <v>8.4</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575" t="s">
        <v>79</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75" thickBot="1" x14ac:dyDescent="0.2">
      <c r="B2" s="173" t="s">
        <v>80</v>
      </c>
      <c r="C2" s="173"/>
      <c r="D2" s="174"/>
    </row>
    <row r="3" spans="1:119" ht="18.75" customHeight="1" thickBot="1" x14ac:dyDescent="0.2">
      <c r="A3" s="172"/>
      <c r="B3" s="576" t="s">
        <v>81</v>
      </c>
      <c r="C3" s="577"/>
      <c r="D3" s="577"/>
      <c r="E3" s="578"/>
      <c r="F3" s="578"/>
      <c r="G3" s="578"/>
      <c r="H3" s="578"/>
      <c r="I3" s="578"/>
      <c r="J3" s="578"/>
      <c r="K3" s="578"/>
      <c r="L3" s="578" t="s">
        <v>82</v>
      </c>
      <c r="M3" s="578"/>
      <c r="N3" s="578"/>
      <c r="O3" s="578"/>
      <c r="P3" s="578"/>
      <c r="Q3" s="578"/>
      <c r="R3" s="581"/>
      <c r="S3" s="581"/>
      <c r="T3" s="581"/>
      <c r="U3" s="581"/>
      <c r="V3" s="582"/>
      <c r="W3" s="472" t="s">
        <v>83</v>
      </c>
      <c r="X3" s="473"/>
      <c r="Y3" s="473"/>
      <c r="Z3" s="473"/>
      <c r="AA3" s="473"/>
      <c r="AB3" s="577"/>
      <c r="AC3" s="581" t="s">
        <v>84</v>
      </c>
      <c r="AD3" s="473"/>
      <c r="AE3" s="473"/>
      <c r="AF3" s="473"/>
      <c r="AG3" s="473"/>
      <c r="AH3" s="473"/>
      <c r="AI3" s="473"/>
      <c r="AJ3" s="473"/>
      <c r="AK3" s="473"/>
      <c r="AL3" s="543"/>
      <c r="AM3" s="472" t="s">
        <v>85</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86</v>
      </c>
      <c r="BO3" s="473"/>
      <c r="BP3" s="473"/>
      <c r="BQ3" s="473"/>
      <c r="BR3" s="473"/>
      <c r="BS3" s="473"/>
      <c r="BT3" s="473"/>
      <c r="BU3" s="543"/>
      <c r="BV3" s="472" t="s">
        <v>87</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88</v>
      </c>
      <c r="CU3" s="473"/>
      <c r="CV3" s="473"/>
      <c r="CW3" s="473"/>
      <c r="CX3" s="473"/>
      <c r="CY3" s="473"/>
      <c r="CZ3" s="473"/>
      <c r="DA3" s="543"/>
      <c r="DB3" s="472" t="s">
        <v>89</v>
      </c>
      <c r="DC3" s="473"/>
      <c r="DD3" s="473"/>
      <c r="DE3" s="473"/>
      <c r="DF3" s="473"/>
      <c r="DG3" s="473"/>
      <c r="DH3" s="473"/>
      <c r="DI3" s="543"/>
    </row>
    <row r="4" spans="1:119" ht="18.75" customHeight="1" x14ac:dyDescent="0.15">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90</v>
      </c>
      <c r="AZ4" s="430"/>
      <c r="BA4" s="430"/>
      <c r="BB4" s="430"/>
      <c r="BC4" s="430"/>
      <c r="BD4" s="430"/>
      <c r="BE4" s="430"/>
      <c r="BF4" s="430"/>
      <c r="BG4" s="430"/>
      <c r="BH4" s="430"/>
      <c r="BI4" s="430"/>
      <c r="BJ4" s="430"/>
      <c r="BK4" s="430"/>
      <c r="BL4" s="430"/>
      <c r="BM4" s="431"/>
      <c r="BN4" s="432">
        <v>26793635</v>
      </c>
      <c r="BO4" s="433"/>
      <c r="BP4" s="433"/>
      <c r="BQ4" s="433"/>
      <c r="BR4" s="433"/>
      <c r="BS4" s="433"/>
      <c r="BT4" s="433"/>
      <c r="BU4" s="434"/>
      <c r="BV4" s="432">
        <v>28742765</v>
      </c>
      <c r="BW4" s="433"/>
      <c r="BX4" s="433"/>
      <c r="BY4" s="433"/>
      <c r="BZ4" s="433"/>
      <c r="CA4" s="433"/>
      <c r="CB4" s="433"/>
      <c r="CC4" s="434"/>
      <c r="CD4" s="569" t="s">
        <v>91</v>
      </c>
      <c r="CE4" s="570"/>
      <c r="CF4" s="570"/>
      <c r="CG4" s="570"/>
      <c r="CH4" s="570"/>
      <c r="CI4" s="570"/>
      <c r="CJ4" s="570"/>
      <c r="CK4" s="570"/>
      <c r="CL4" s="570"/>
      <c r="CM4" s="570"/>
      <c r="CN4" s="570"/>
      <c r="CO4" s="570"/>
      <c r="CP4" s="570"/>
      <c r="CQ4" s="570"/>
      <c r="CR4" s="570"/>
      <c r="CS4" s="571"/>
      <c r="CT4" s="572">
        <v>5.7</v>
      </c>
      <c r="CU4" s="573"/>
      <c r="CV4" s="573"/>
      <c r="CW4" s="573"/>
      <c r="CX4" s="573"/>
      <c r="CY4" s="573"/>
      <c r="CZ4" s="573"/>
      <c r="DA4" s="574"/>
      <c r="DB4" s="572">
        <v>4.8</v>
      </c>
      <c r="DC4" s="573"/>
      <c r="DD4" s="573"/>
      <c r="DE4" s="573"/>
      <c r="DF4" s="573"/>
      <c r="DG4" s="573"/>
      <c r="DH4" s="573"/>
      <c r="DI4" s="574"/>
    </row>
    <row r="5" spans="1:119" ht="18.75" customHeight="1" x14ac:dyDescent="0.15">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92</v>
      </c>
      <c r="AN5" s="360"/>
      <c r="AO5" s="360"/>
      <c r="AP5" s="360"/>
      <c r="AQ5" s="360"/>
      <c r="AR5" s="360"/>
      <c r="AS5" s="360"/>
      <c r="AT5" s="361"/>
      <c r="AU5" s="461" t="s">
        <v>93</v>
      </c>
      <c r="AV5" s="462"/>
      <c r="AW5" s="462"/>
      <c r="AX5" s="462"/>
      <c r="AY5" s="417" t="s">
        <v>94</v>
      </c>
      <c r="AZ5" s="418"/>
      <c r="BA5" s="418"/>
      <c r="BB5" s="418"/>
      <c r="BC5" s="418"/>
      <c r="BD5" s="418"/>
      <c r="BE5" s="418"/>
      <c r="BF5" s="418"/>
      <c r="BG5" s="418"/>
      <c r="BH5" s="418"/>
      <c r="BI5" s="418"/>
      <c r="BJ5" s="418"/>
      <c r="BK5" s="418"/>
      <c r="BL5" s="418"/>
      <c r="BM5" s="419"/>
      <c r="BN5" s="403">
        <v>25947381</v>
      </c>
      <c r="BO5" s="404"/>
      <c r="BP5" s="404"/>
      <c r="BQ5" s="404"/>
      <c r="BR5" s="404"/>
      <c r="BS5" s="404"/>
      <c r="BT5" s="404"/>
      <c r="BU5" s="405"/>
      <c r="BV5" s="403">
        <v>27430879</v>
      </c>
      <c r="BW5" s="404"/>
      <c r="BX5" s="404"/>
      <c r="BY5" s="404"/>
      <c r="BZ5" s="404"/>
      <c r="CA5" s="404"/>
      <c r="CB5" s="404"/>
      <c r="CC5" s="405"/>
      <c r="CD5" s="443" t="s">
        <v>95</v>
      </c>
      <c r="CE5" s="363"/>
      <c r="CF5" s="363"/>
      <c r="CG5" s="363"/>
      <c r="CH5" s="363"/>
      <c r="CI5" s="363"/>
      <c r="CJ5" s="363"/>
      <c r="CK5" s="363"/>
      <c r="CL5" s="363"/>
      <c r="CM5" s="363"/>
      <c r="CN5" s="363"/>
      <c r="CO5" s="363"/>
      <c r="CP5" s="363"/>
      <c r="CQ5" s="363"/>
      <c r="CR5" s="363"/>
      <c r="CS5" s="444"/>
      <c r="CT5" s="400">
        <v>88.9</v>
      </c>
      <c r="CU5" s="401"/>
      <c r="CV5" s="401"/>
      <c r="CW5" s="401"/>
      <c r="CX5" s="401"/>
      <c r="CY5" s="401"/>
      <c r="CZ5" s="401"/>
      <c r="DA5" s="402"/>
      <c r="DB5" s="400">
        <v>95.8</v>
      </c>
      <c r="DC5" s="401"/>
      <c r="DD5" s="401"/>
      <c r="DE5" s="401"/>
      <c r="DF5" s="401"/>
      <c r="DG5" s="401"/>
      <c r="DH5" s="401"/>
      <c r="DI5" s="402"/>
    </row>
    <row r="6" spans="1:119" ht="18.75" customHeight="1" x14ac:dyDescent="0.15">
      <c r="A6" s="172"/>
      <c r="B6" s="549" t="s">
        <v>96</v>
      </c>
      <c r="C6" s="390"/>
      <c r="D6" s="390"/>
      <c r="E6" s="550"/>
      <c r="F6" s="550"/>
      <c r="G6" s="550"/>
      <c r="H6" s="550"/>
      <c r="I6" s="550"/>
      <c r="J6" s="550"/>
      <c r="K6" s="550"/>
      <c r="L6" s="550" t="s">
        <v>97</v>
      </c>
      <c r="M6" s="550"/>
      <c r="N6" s="550"/>
      <c r="O6" s="550"/>
      <c r="P6" s="550"/>
      <c r="Q6" s="550"/>
      <c r="R6" s="388"/>
      <c r="S6" s="388"/>
      <c r="T6" s="388"/>
      <c r="U6" s="388"/>
      <c r="V6" s="556"/>
      <c r="W6" s="493" t="s">
        <v>98</v>
      </c>
      <c r="X6" s="389"/>
      <c r="Y6" s="389"/>
      <c r="Z6" s="389"/>
      <c r="AA6" s="389"/>
      <c r="AB6" s="390"/>
      <c r="AC6" s="561" t="s">
        <v>99</v>
      </c>
      <c r="AD6" s="562"/>
      <c r="AE6" s="562"/>
      <c r="AF6" s="562"/>
      <c r="AG6" s="562"/>
      <c r="AH6" s="562"/>
      <c r="AI6" s="562"/>
      <c r="AJ6" s="562"/>
      <c r="AK6" s="562"/>
      <c r="AL6" s="563"/>
      <c r="AM6" s="460" t="s">
        <v>100</v>
      </c>
      <c r="AN6" s="360"/>
      <c r="AO6" s="360"/>
      <c r="AP6" s="360"/>
      <c r="AQ6" s="360"/>
      <c r="AR6" s="360"/>
      <c r="AS6" s="360"/>
      <c r="AT6" s="361"/>
      <c r="AU6" s="461" t="s">
        <v>93</v>
      </c>
      <c r="AV6" s="462"/>
      <c r="AW6" s="462"/>
      <c r="AX6" s="462"/>
      <c r="AY6" s="417" t="s">
        <v>101</v>
      </c>
      <c r="AZ6" s="418"/>
      <c r="BA6" s="418"/>
      <c r="BB6" s="418"/>
      <c r="BC6" s="418"/>
      <c r="BD6" s="418"/>
      <c r="BE6" s="418"/>
      <c r="BF6" s="418"/>
      <c r="BG6" s="418"/>
      <c r="BH6" s="418"/>
      <c r="BI6" s="418"/>
      <c r="BJ6" s="418"/>
      <c r="BK6" s="418"/>
      <c r="BL6" s="418"/>
      <c r="BM6" s="419"/>
      <c r="BN6" s="403">
        <v>846254</v>
      </c>
      <c r="BO6" s="404"/>
      <c r="BP6" s="404"/>
      <c r="BQ6" s="404"/>
      <c r="BR6" s="404"/>
      <c r="BS6" s="404"/>
      <c r="BT6" s="404"/>
      <c r="BU6" s="405"/>
      <c r="BV6" s="403">
        <v>1311886</v>
      </c>
      <c r="BW6" s="404"/>
      <c r="BX6" s="404"/>
      <c r="BY6" s="404"/>
      <c r="BZ6" s="404"/>
      <c r="CA6" s="404"/>
      <c r="CB6" s="404"/>
      <c r="CC6" s="405"/>
      <c r="CD6" s="443" t="s">
        <v>102</v>
      </c>
      <c r="CE6" s="363"/>
      <c r="CF6" s="363"/>
      <c r="CG6" s="363"/>
      <c r="CH6" s="363"/>
      <c r="CI6" s="363"/>
      <c r="CJ6" s="363"/>
      <c r="CK6" s="363"/>
      <c r="CL6" s="363"/>
      <c r="CM6" s="363"/>
      <c r="CN6" s="363"/>
      <c r="CO6" s="363"/>
      <c r="CP6" s="363"/>
      <c r="CQ6" s="363"/>
      <c r="CR6" s="363"/>
      <c r="CS6" s="444"/>
      <c r="CT6" s="546">
        <v>92.3</v>
      </c>
      <c r="CU6" s="547"/>
      <c r="CV6" s="547"/>
      <c r="CW6" s="547"/>
      <c r="CX6" s="547"/>
      <c r="CY6" s="547"/>
      <c r="CZ6" s="547"/>
      <c r="DA6" s="548"/>
      <c r="DB6" s="546">
        <v>98.7</v>
      </c>
      <c r="DC6" s="547"/>
      <c r="DD6" s="547"/>
      <c r="DE6" s="547"/>
      <c r="DF6" s="547"/>
      <c r="DG6" s="547"/>
      <c r="DH6" s="547"/>
      <c r="DI6" s="548"/>
    </row>
    <row r="7" spans="1:119" ht="18.75" customHeight="1" x14ac:dyDescent="0.15">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103</v>
      </c>
      <c r="AN7" s="360"/>
      <c r="AO7" s="360"/>
      <c r="AP7" s="360"/>
      <c r="AQ7" s="360"/>
      <c r="AR7" s="360"/>
      <c r="AS7" s="360"/>
      <c r="AT7" s="361"/>
      <c r="AU7" s="461" t="s">
        <v>104</v>
      </c>
      <c r="AV7" s="462"/>
      <c r="AW7" s="462"/>
      <c r="AX7" s="462"/>
      <c r="AY7" s="417" t="s">
        <v>105</v>
      </c>
      <c r="AZ7" s="418"/>
      <c r="BA7" s="418"/>
      <c r="BB7" s="418"/>
      <c r="BC7" s="418"/>
      <c r="BD7" s="418"/>
      <c r="BE7" s="418"/>
      <c r="BF7" s="418"/>
      <c r="BG7" s="418"/>
      <c r="BH7" s="418"/>
      <c r="BI7" s="418"/>
      <c r="BJ7" s="418"/>
      <c r="BK7" s="418"/>
      <c r="BL7" s="418"/>
      <c r="BM7" s="419"/>
      <c r="BN7" s="403">
        <v>153413</v>
      </c>
      <c r="BO7" s="404"/>
      <c r="BP7" s="404"/>
      <c r="BQ7" s="404"/>
      <c r="BR7" s="404"/>
      <c r="BS7" s="404"/>
      <c r="BT7" s="404"/>
      <c r="BU7" s="405"/>
      <c r="BV7" s="403">
        <v>739798</v>
      </c>
      <c r="BW7" s="404"/>
      <c r="BX7" s="404"/>
      <c r="BY7" s="404"/>
      <c r="BZ7" s="404"/>
      <c r="CA7" s="404"/>
      <c r="CB7" s="404"/>
      <c r="CC7" s="405"/>
      <c r="CD7" s="443" t="s">
        <v>106</v>
      </c>
      <c r="CE7" s="363"/>
      <c r="CF7" s="363"/>
      <c r="CG7" s="363"/>
      <c r="CH7" s="363"/>
      <c r="CI7" s="363"/>
      <c r="CJ7" s="363"/>
      <c r="CK7" s="363"/>
      <c r="CL7" s="363"/>
      <c r="CM7" s="363"/>
      <c r="CN7" s="363"/>
      <c r="CO7" s="363"/>
      <c r="CP7" s="363"/>
      <c r="CQ7" s="363"/>
      <c r="CR7" s="363"/>
      <c r="CS7" s="444"/>
      <c r="CT7" s="403">
        <v>12249576</v>
      </c>
      <c r="CU7" s="404"/>
      <c r="CV7" s="404"/>
      <c r="CW7" s="404"/>
      <c r="CX7" s="404"/>
      <c r="CY7" s="404"/>
      <c r="CZ7" s="404"/>
      <c r="DA7" s="405"/>
      <c r="DB7" s="403">
        <v>11988859</v>
      </c>
      <c r="DC7" s="404"/>
      <c r="DD7" s="404"/>
      <c r="DE7" s="404"/>
      <c r="DF7" s="404"/>
      <c r="DG7" s="404"/>
      <c r="DH7" s="404"/>
      <c r="DI7" s="405"/>
    </row>
    <row r="8" spans="1:119" ht="18.75" customHeight="1" thickBot="1" x14ac:dyDescent="0.2">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107</v>
      </c>
      <c r="AN8" s="360"/>
      <c r="AO8" s="360"/>
      <c r="AP8" s="360"/>
      <c r="AQ8" s="360"/>
      <c r="AR8" s="360"/>
      <c r="AS8" s="360"/>
      <c r="AT8" s="361"/>
      <c r="AU8" s="461" t="s">
        <v>108</v>
      </c>
      <c r="AV8" s="462"/>
      <c r="AW8" s="462"/>
      <c r="AX8" s="462"/>
      <c r="AY8" s="417" t="s">
        <v>109</v>
      </c>
      <c r="AZ8" s="418"/>
      <c r="BA8" s="418"/>
      <c r="BB8" s="418"/>
      <c r="BC8" s="418"/>
      <c r="BD8" s="418"/>
      <c r="BE8" s="418"/>
      <c r="BF8" s="418"/>
      <c r="BG8" s="418"/>
      <c r="BH8" s="418"/>
      <c r="BI8" s="418"/>
      <c r="BJ8" s="418"/>
      <c r="BK8" s="418"/>
      <c r="BL8" s="418"/>
      <c r="BM8" s="419"/>
      <c r="BN8" s="403">
        <v>692841</v>
      </c>
      <c r="BO8" s="404"/>
      <c r="BP8" s="404"/>
      <c r="BQ8" s="404"/>
      <c r="BR8" s="404"/>
      <c r="BS8" s="404"/>
      <c r="BT8" s="404"/>
      <c r="BU8" s="405"/>
      <c r="BV8" s="403">
        <v>572088</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0.3</v>
      </c>
      <c r="CU8" s="507"/>
      <c r="CV8" s="507"/>
      <c r="CW8" s="507"/>
      <c r="CX8" s="507"/>
      <c r="CY8" s="507"/>
      <c r="CZ8" s="507"/>
      <c r="DA8" s="508"/>
      <c r="DB8" s="506">
        <v>0.31</v>
      </c>
      <c r="DC8" s="507"/>
      <c r="DD8" s="507"/>
      <c r="DE8" s="507"/>
      <c r="DF8" s="507"/>
      <c r="DG8" s="507"/>
      <c r="DH8" s="507"/>
      <c r="DI8" s="508"/>
    </row>
    <row r="9" spans="1:119" ht="18.75" customHeight="1" thickBot="1" x14ac:dyDescent="0.2">
      <c r="A9" s="172"/>
      <c r="B9" s="535" t="s">
        <v>111</v>
      </c>
      <c r="C9" s="536"/>
      <c r="D9" s="536"/>
      <c r="E9" s="536"/>
      <c r="F9" s="536"/>
      <c r="G9" s="536"/>
      <c r="H9" s="536"/>
      <c r="I9" s="536"/>
      <c r="J9" s="536"/>
      <c r="K9" s="454"/>
      <c r="L9" s="537" t="s">
        <v>112</v>
      </c>
      <c r="M9" s="538"/>
      <c r="N9" s="538"/>
      <c r="O9" s="538"/>
      <c r="P9" s="538"/>
      <c r="Q9" s="539"/>
      <c r="R9" s="540">
        <v>26232</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120753</v>
      </c>
      <c r="BO9" s="404"/>
      <c r="BP9" s="404"/>
      <c r="BQ9" s="404"/>
      <c r="BR9" s="404"/>
      <c r="BS9" s="404"/>
      <c r="BT9" s="404"/>
      <c r="BU9" s="405"/>
      <c r="BV9" s="403">
        <v>142536</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15.7</v>
      </c>
      <c r="CU9" s="401"/>
      <c r="CV9" s="401"/>
      <c r="CW9" s="401"/>
      <c r="CX9" s="401"/>
      <c r="CY9" s="401"/>
      <c r="CZ9" s="401"/>
      <c r="DA9" s="402"/>
      <c r="DB9" s="400">
        <v>19.8</v>
      </c>
      <c r="DC9" s="401"/>
      <c r="DD9" s="401"/>
      <c r="DE9" s="401"/>
      <c r="DF9" s="401"/>
      <c r="DG9" s="401"/>
      <c r="DH9" s="401"/>
      <c r="DI9" s="402"/>
    </row>
    <row r="10" spans="1:119" ht="18.75" customHeight="1" thickBot="1" x14ac:dyDescent="0.2">
      <c r="A10" s="172"/>
      <c r="B10" s="535"/>
      <c r="C10" s="536"/>
      <c r="D10" s="536"/>
      <c r="E10" s="536"/>
      <c r="F10" s="536"/>
      <c r="G10" s="536"/>
      <c r="H10" s="536"/>
      <c r="I10" s="536"/>
      <c r="J10" s="536"/>
      <c r="K10" s="454"/>
      <c r="L10" s="359" t="s">
        <v>118</v>
      </c>
      <c r="M10" s="360"/>
      <c r="N10" s="360"/>
      <c r="O10" s="360"/>
      <c r="P10" s="360"/>
      <c r="Q10" s="361"/>
      <c r="R10" s="356">
        <v>28647</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822086</v>
      </c>
      <c r="BO10" s="404"/>
      <c r="BP10" s="404"/>
      <c r="BQ10" s="404"/>
      <c r="BR10" s="404"/>
      <c r="BS10" s="404"/>
      <c r="BT10" s="404"/>
      <c r="BU10" s="405"/>
      <c r="BV10" s="403">
        <v>243219</v>
      </c>
      <c r="BW10" s="404"/>
      <c r="BX10" s="404"/>
      <c r="BY10" s="404"/>
      <c r="BZ10" s="404"/>
      <c r="CA10" s="404"/>
      <c r="CB10" s="404"/>
      <c r="CC10" s="405"/>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126</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861070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15">
      <c r="A12" s="172"/>
      <c r="B12" s="509" t="s">
        <v>130</v>
      </c>
      <c r="C12" s="510"/>
      <c r="D12" s="510"/>
      <c r="E12" s="510"/>
      <c r="F12" s="510"/>
      <c r="G12" s="510"/>
      <c r="H12" s="510"/>
      <c r="I12" s="510"/>
      <c r="J12" s="510"/>
      <c r="K12" s="511"/>
      <c r="L12" s="518" t="s">
        <v>131</v>
      </c>
      <c r="M12" s="519"/>
      <c r="N12" s="519"/>
      <c r="O12" s="519"/>
      <c r="P12" s="519"/>
      <c r="Q12" s="520"/>
      <c r="R12" s="521">
        <v>26543</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115</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351181</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129</v>
      </c>
      <c r="CU12" s="507"/>
      <c r="CV12" s="507"/>
      <c r="CW12" s="507"/>
      <c r="CX12" s="507"/>
      <c r="CY12" s="507"/>
      <c r="CZ12" s="507"/>
      <c r="DA12" s="508"/>
      <c r="DB12" s="506" t="s">
        <v>137</v>
      </c>
      <c r="DC12" s="507"/>
      <c r="DD12" s="507"/>
      <c r="DE12" s="507"/>
      <c r="DF12" s="507"/>
      <c r="DG12" s="507"/>
      <c r="DH12" s="507"/>
      <c r="DI12" s="508"/>
    </row>
    <row r="13" spans="1:119" ht="18.75" customHeight="1" x14ac:dyDescent="0.15">
      <c r="A13" s="172"/>
      <c r="B13" s="512"/>
      <c r="C13" s="513"/>
      <c r="D13" s="513"/>
      <c r="E13" s="513"/>
      <c r="F13" s="513"/>
      <c r="G13" s="513"/>
      <c r="H13" s="513"/>
      <c r="I13" s="513"/>
      <c r="J13" s="513"/>
      <c r="K13" s="514"/>
      <c r="L13" s="187"/>
      <c r="M13" s="487" t="s">
        <v>138</v>
      </c>
      <c r="N13" s="488"/>
      <c r="O13" s="488"/>
      <c r="P13" s="488"/>
      <c r="Q13" s="489"/>
      <c r="R13" s="490">
        <v>26278</v>
      </c>
      <c r="S13" s="491"/>
      <c r="T13" s="491"/>
      <c r="U13" s="491"/>
      <c r="V13" s="492"/>
      <c r="W13" s="493" t="s">
        <v>139</v>
      </c>
      <c r="X13" s="389"/>
      <c r="Y13" s="389"/>
      <c r="Z13" s="389"/>
      <c r="AA13" s="389"/>
      <c r="AB13" s="390"/>
      <c r="AC13" s="356">
        <v>2086</v>
      </c>
      <c r="AD13" s="357"/>
      <c r="AE13" s="357"/>
      <c r="AF13" s="357"/>
      <c r="AG13" s="358"/>
      <c r="AH13" s="356">
        <v>2342</v>
      </c>
      <c r="AI13" s="357"/>
      <c r="AJ13" s="357"/>
      <c r="AK13" s="357"/>
      <c r="AL13" s="416"/>
      <c r="AM13" s="460" t="s">
        <v>140</v>
      </c>
      <c r="AN13" s="360"/>
      <c r="AO13" s="360"/>
      <c r="AP13" s="360"/>
      <c r="AQ13" s="360"/>
      <c r="AR13" s="360"/>
      <c r="AS13" s="360"/>
      <c r="AT13" s="361"/>
      <c r="AU13" s="461" t="s">
        <v>126</v>
      </c>
      <c r="AV13" s="462"/>
      <c r="AW13" s="462"/>
      <c r="AX13" s="462"/>
      <c r="AY13" s="417" t="s">
        <v>141</v>
      </c>
      <c r="AZ13" s="418"/>
      <c r="BA13" s="418"/>
      <c r="BB13" s="418"/>
      <c r="BC13" s="418"/>
      <c r="BD13" s="418"/>
      <c r="BE13" s="418"/>
      <c r="BF13" s="418"/>
      <c r="BG13" s="418"/>
      <c r="BH13" s="418"/>
      <c r="BI13" s="418"/>
      <c r="BJ13" s="418"/>
      <c r="BK13" s="418"/>
      <c r="BL13" s="418"/>
      <c r="BM13" s="419"/>
      <c r="BN13" s="403">
        <v>942839</v>
      </c>
      <c r="BO13" s="404"/>
      <c r="BP13" s="404"/>
      <c r="BQ13" s="404"/>
      <c r="BR13" s="404"/>
      <c r="BS13" s="404"/>
      <c r="BT13" s="404"/>
      <c r="BU13" s="405"/>
      <c r="BV13" s="403">
        <v>895644</v>
      </c>
      <c r="BW13" s="404"/>
      <c r="BX13" s="404"/>
      <c r="BY13" s="404"/>
      <c r="BZ13" s="404"/>
      <c r="CA13" s="404"/>
      <c r="CB13" s="404"/>
      <c r="CC13" s="405"/>
      <c r="CD13" s="443" t="s">
        <v>142</v>
      </c>
      <c r="CE13" s="363"/>
      <c r="CF13" s="363"/>
      <c r="CG13" s="363"/>
      <c r="CH13" s="363"/>
      <c r="CI13" s="363"/>
      <c r="CJ13" s="363"/>
      <c r="CK13" s="363"/>
      <c r="CL13" s="363"/>
      <c r="CM13" s="363"/>
      <c r="CN13" s="363"/>
      <c r="CO13" s="363"/>
      <c r="CP13" s="363"/>
      <c r="CQ13" s="363"/>
      <c r="CR13" s="363"/>
      <c r="CS13" s="444"/>
      <c r="CT13" s="400">
        <v>4.5</v>
      </c>
      <c r="CU13" s="401"/>
      <c r="CV13" s="401"/>
      <c r="CW13" s="401"/>
      <c r="CX13" s="401"/>
      <c r="CY13" s="401"/>
      <c r="CZ13" s="401"/>
      <c r="DA13" s="402"/>
      <c r="DB13" s="400">
        <v>5.4</v>
      </c>
      <c r="DC13" s="401"/>
      <c r="DD13" s="401"/>
      <c r="DE13" s="401"/>
      <c r="DF13" s="401"/>
      <c r="DG13" s="401"/>
      <c r="DH13" s="401"/>
      <c r="DI13" s="402"/>
    </row>
    <row r="14" spans="1:119" ht="18.75" customHeight="1" thickBot="1" x14ac:dyDescent="0.2">
      <c r="A14" s="172"/>
      <c r="B14" s="512"/>
      <c r="C14" s="513"/>
      <c r="D14" s="513"/>
      <c r="E14" s="513"/>
      <c r="F14" s="513"/>
      <c r="G14" s="513"/>
      <c r="H14" s="513"/>
      <c r="I14" s="513"/>
      <c r="J14" s="513"/>
      <c r="K14" s="514"/>
      <c r="L14" s="477" t="s">
        <v>143</v>
      </c>
      <c r="M14" s="530"/>
      <c r="N14" s="530"/>
      <c r="O14" s="530"/>
      <c r="P14" s="530"/>
      <c r="Q14" s="531"/>
      <c r="R14" s="490">
        <v>27163</v>
      </c>
      <c r="S14" s="491"/>
      <c r="T14" s="491"/>
      <c r="U14" s="491"/>
      <c r="V14" s="492"/>
      <c r="W14" s="494"/>
      <c r="X14" s="392"/>
      <c r="Y14" s="392"/>
      <c r="Z14" s="392"/>
      <c r="AA14" s="392"/>
      <c r="AB14" s="393"/>
      <c r="AC14" s="483">
        <v>16.7</v>
      </c>
      <c r="AD14" s="484"/>
      <c r="AE14" s="484"/>
      <c r="AF14" s="484"/>
      <c r="AG14" s="485"/>
      <c r="AH14" s="483">
        <v>17.7</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144</v>
      </c>
      <c r="CE14" s="441"/>
      <c r="CF14" s="441"/>
      <c r="CG14" s="441"/>
      <c r="CH14" s="441"/>
      <c r="CI14" s="441"/>
      <c r="CJ14" s="441"/>
      <c r="CK14" s="441"/>
      <c r="CL14" s="441"/>
      <c r="CM14" s="441"/>
      <c r="CN14" s="441"/>
      <c r="CO14" s="441"/>
      <c r="CP14" s="441"/>
      <c r="CQ14" s="441"/>
      <c r="CR14" s="441"/>
      <c r="CS14" s="442"/>
      <c r="CT14" s="500" t="s">
        <v>129</v>
      </c>
      <c r="CU14" s="501"/>
      <c r="CV14" s="501"/>
      <c r="CW14" s="501"/>
      <c r="CX14" s="501"/>
      <c r="CY14" s="501"/>
      <c r="CZ14" s="501"/>
      <c r="DA14" s="502"/>
      <c r="DB14" s="500" t="s">
        <v>145</v>
      </c>
      <c r="DC14" s="501"/>
      <c r="DD14" s="501"/>
      <c r="DE14" s="501"/>
      <c r="DF14" s="501"/>
      <c r="DG14" s="501"/>
      <c r="DH14" s="501"/>
      <c r="DI14" s="502"/>
    </row>
    <row r="15" spans="1:119" ht="18.75" customHeight="1" x14ac:dyDescent="0.15">
      <c r="A15" s="172"/>
      <c r="B15" s="512"/>
      <c r="C15" s="513"/>
      <c r="D15" s="513"/>
      <c r="E15" s="513"/>
      <c r="F15" s="513"/>
      <c r="G15" s="513"/>
      <c r="H15" s="513"/>
      <c r="I15" s="513"/>
      <c r="J15" s="513"/>
      <c r="K15" s="514"/>
      <c r="L15" s="187"/>
      <c r="M15" s="487" t="s">
        <v>146</v>
      </c>
      <c r="N15" s="488"/>
      <c r="O15" s="488"/>
      <c r="P15" s="488"/>
      <c r="Q15" s="489"/>
      <c r="R15" s="490">
        <v>26847</v>
      </c>
      <c r="S15" s="491"/>
      <c r="T15" s="491"/>
      <c r="U15" s="491"/>
      <c r="V15" s="492"/>
      <c r="W15" s="493" t="s">
        <v>147</v>
      </c>
      <c r="X15" s="389"/>
      <c r="Y15" s="389"/>
      <c r="Z15" s="389"/>
      <c r="AA15" s="389"/>
      <c r="AB15" s="390"/>
      <c r="AC15" s="356">
        <v>3656</v>
      </c>
      <c r="AD15" s="357"/>
      <c r="AE15" s="357"/>
      <c r="AF15" s="357"/>
      <c r="AG15" s="358"/>
      <c r="AH15" s="356">
        <v>3792</v>
      </c>
      <c r="AI15" s="357"/>
      <c r="AJ15" s="357"/>
      <c r="AK15" s="357"/>
      <c r="AL15" s="416"/>
      <c r="AM15" s="460"/>
      <c r="AN15" s="360"/>
      <c r="AO15" s="360"/>
      <c r="AP15" s="360"/>
      <c r="AQ15" s="360"/>
      <c r="AR15" s="360"/>
      <c r="AS15" s="360"/>
      <c r="AT15" s="361"/>
      <c r="AU15" s="461"/>
      <c r="AV15" s="462"/>
      <c r="AW15" s="462"/>
      <c r="AX15" s="462"/>
      <c r="AY15" s="429" t="s">
        <v>148</v>
      </c>
      <c r="AZ15" s="430"/>
      <c r="BA15" s="430"/>
      <c r="BB15" s="430"/>
      <c r="BC15" s="430"/>
      <c r="BD15" s="430"/>
      <c r="BE15" s="430"/>
      <c r="BF15" s="430"/>
      <c r="BG15" s="430"/>
      <c r="BH15" s="430"/>
      <c r="BI15" s="430"/>
      <c r="BJ15" s="430"/>
      <c r="BK15" s="430"/>
      <c r="BL15" s="430"/>
      <c r="BM15" s="431"/>
      <c r="BN15" s="432">
        <v>3082094</v>
      </c>
      <c r="BO15" s="433"/>
      <c r="BP15" s="433"/>
      <c r="BQ15" s="433"/>
      <c r="BR15" s="433"/>
      <c r="BS15" s="433"/>
      <c r="BT15" s="433"/>
      <c r="BU15" s="434"/>
      <c r="BV15" s="432">
        <v>3355832</v>
      </c>
      <c r="BW15" s="433"/>
      <c r="BX15" s="433"/>
      <c r="BY15" s="433"/>
      <c r="BZ15" s="433"/>
      <c r="CA15" s="433"/>
      <c r="CB15" s="433"/>
      <c r="CC15" s="434"/>
      <c r="CD15" s="503" t="s">
        <v>149</v>
      </c>
      <c r="CE15" s="504"/>
      <c r="CF15" s="504"/>
      <c r="CG15" s="504"/>
      <c r="CH15" s="504"/>
      <c r="CI15" s="504"/>
      <c r="CJ15" s="504"/>
      <c r="CK15" s="504"/>
      <c r="CL15" s="504"/>
      <c r="CM15" s="504"/>
      <c r="CN15" s="504"/>
      <c r="CO15" s="504"/>
      <c r="CP15" s="504"/>
      <c r="CQ15" s="504"/>
      <c r="CR15" s="504"/>
      <c r="CS15" s="50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512"/>
      <c r="C16" s="513"/>
      <c r="D16" s="513"/>
      <c r="E16" s="513"/>
      <c r="F16" s="513"/>
      <c r="G16" s="513"/>
      <c r="H16" s="513"/>
      <c r="I16" s="513"/>
      <c r="J16" s="513"/>
      <c r="K16" s="514"/>
      <c r="L16" s="477" t="s">
        <v>150</v>
      </c>
      <c r="M16" s="478"/>
      <c r="N16" s="478"/>
      <c r="O16" s="478"/>
      <c r="P16" s="478"/>
      <c r="Q16" s="479"/>
      <c r="R16" s="480" t="s">
        <v>151</v>
      </c>
      <c r="S16" s="481"/>
      <c r="T16" s="481"/>
      <c r="U16" s="481"/>
      <c r="V16" s="482"/>
      <c r="W16" s="494"/>
      <c r="X16" s="392"/>
      <c r="Y16" s="392"/>
      <c r="Z16" s="392"/>
      <c r="AA16" s="392"/>
      <c r="AB16" s="393"/>
      <c r="AC16" s="483">
        <v>29.3</v>
      </c>
      <c r="AD16" s="484"/>
      <c r="AE16" s="484"/>
      <c r="AF16" s="484"/>
      <c r="AG16" s="485"/>
      <c r="AH16" s="483">
        <v>28.7</v>
      </c>
      <c r="AI16" s="484"/>
      <c r="AJ16" s="484"/>
      <c r="AK16" s="484"/>
      <c r="AL16" s="486"/>
      <c r="AM16" s="460"/>
      <c r="AN16" s="360"/>
      <c r="AO16" s="360"/>
      <c r="AP16" s="360"/>
      <c r="AQ16" s="360"/>
      <c r="AR16" s="360"/>
      <c r="AS16" s="360"/>
      <c r="AT16" s="361"/>
      <c r="AU16" s="461"/>
      <c r="AV16" s="462"/>
      <c r="AW16" s="462"/>
      <c r="AX16" s="462"/>
      <c r="AY16" s="417" t="s">
        <v>152</v>
      </c>
      <c r="AZ16" s="418"/>
      <c r="BA16" s="418"/>
      <c r="BB16" s="418"/>
      <c r="BC16" s="418"/>
      <c r="BD16" s="418"/>
      <c r="BE16" s="418"/>
      <c r="BF16" s="418"/>
      <c r="BG16" s="418"/>
      <c r="BH16" s="418"/>
      <c r="BI16" s="418"/>
      <c r="BJ16" s="418"/>
      <c r="BK16" s="418"/>
      <c r="BL16" s="418"/>
      <c r="BM16" s="419"/>
      <c r="BN16" s="403">
        <v>11036980</v>
      </c>
      <c r="BO16" s="404"/>
      <c r="BP16" s="404"/>
      <c r="BQ16" s="404"/>
      <c r="BR16" s="404"/>
      <c r="BS16" s="404"/>
      <c r="BT16" s="404"/>
      <c r="BU16" s="405"/>
      <c r="BV16" s="403">
        <v>10696721</v>
      </c>
      <c r="BW16" s="404"/>
      <c r="BX16" s="404"/>
      <c r="BY16" s="404"/>
      <c r="BZ16" s="404"/>
      <c r="CA16" s="404"/>
      <c r="CB16" s="404"/>
      <c r="CC16" s="405"/>
      <c r="CD16" s="181"/>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
      <c r="A17" s="172"/>
      <c r="B17" s="515"/>
      <c r="C17" s="516"/>
      <c r="D17" s="516"/>
      <c r="E17" s="516"/>
      <c r="F17" s="516"/>
      <c r="G17" s="516"/>
      <c r="H17" s="516"/>
      <c r="I17" s="516"/>
      <c r="J17" s="516"/>
      <c r="K17" s="517"/>
      <c r="L17" s="191"/>
      <c r="M17" s="496" t="s">
        <v>153</v>
      </c>
      <c r="N17" s="497"/>
      <c r="O17" s="497"/>
      <c r="P17" s="497"/>
      <c r="Q17" s="498"/>
      <c r="R17" s="480" t="s">
        <v>154</v>
      </c>
      <c r="S17" s="481"/>
      <c r="T17" s="481"/>
      <c r="U17" s="481"/>
      <c r="V17" s="482"/>
      <c r="W17" s="493" t="s">
        <v>155</v>
      </c>
      <c r="X17" s="389"/>
      <c r="Y17" s="389"/>
      <c r="Z17" s="389"/>
      <c r="AA17" s="389"/>
      <c r="AB17" s="390"/>
      <c r="AC17" s="356">
        <v>6726</v>
      </c>
      <c r="AD17" s="357"/>
      <c r="AE17" s="357"/>
      <c r="AF17" s="357"/>
      <c r="AG17" s="358"/>
      <c r="AH17" s="356">
        <v>7094</v>
      </c>
      <c r="AI17" s="357"/>
      <c r="AJ17" s="357"/>
      <c r="AK17" s="357"/>
      <c r="AL17" s="416"/>
      <c r="AM17" s="460"/>
      <c r="AN17" s="360"/>
      <c r="AO17" s="360"/>
      <c r="AP17" s="360"/>
      <c r="AQ17" s="360"/>
      <c r="AR17" s="360"/>
      <c r="AS17" s="360"/>
      <c r="AT17" s="361"/>
      <c r="AU17" s="461"/>
      <c r="AV17" s="462"/>
      <c r="AW17" s="462"/>
      <c r="AX17" s="462"/>
      <c r="AY17" s="417" t="s">
        <v>156</v>
      </c>
      <c r="AZ17" s="418"/>
      <c r="BA17" s="418"/>
      <c r="BB17" s="418"/>
      <c r="BC17" s="418"/>
      <c r="BD17" s="418"/>
      <c r="BE17" s="418"/>
      <c r="BF17" s="418"/>
      <c r="BG17" s="418"/>
      <c r="BH17" s="418"/>
      <c r="BI17" s="418"/>
      <c r="BJ17" s="418"/>
      <c r="BK17" s="418"/>
      <c r="BL17" s="418"/>
      <c r="BM17" s="419"/>
      <c r="BN17" s="403">
        <v>3820438</v>
      </c>
      <c r="BO17" s="404"/>
      <c r="BP17" s="404"/>
      <c r="BQ17" s="404"/>
      <c r="BR17" s="404"/>
      <c r="BS17" s="404"/>
      <c r="BT17" s="404"/>
      <c r="BU17" s="405"/>
      <c r="BV17" s="403">
        <v>4185739</v>
      </c>
      <c r="BW17" s="404"/>
      <c r="BX17" s="404"/>
      <c r="BY17" s="404"/>
      <c r="BZ17" s="404"/>
      <c r="CA17" s="404"/>
      <c r="CB17" s="404"/>
      <c r="CC17" s="405"/>
      <c r="CD17" s="181"/>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
      <c r="A18" s="172"/>
      <c r="B18" s="453" t="s">
        <v>157</v>
      </c>
      <c r="C18" s="454"/>
      <c r="D18" s="454"/>
      <c r="E18" s="455"/>
      <c r="F18" s="455"/>
      <c r="G18" s="455"/>
      <c r="H18" s="455"/>
      <c r="I18" s="455"/>
      <c r="J18" s="455"/>
      <c r="K18" s="455"/>
      <c r="L18" s="456">
        <v>318.10000000000002</v>
      </c>
      <c r="M18" s="456"/>
      <c r="N18" s="456"/>
      <c r="O18" s="456"/>
      <c r="P18" s="456"/>
      <c r="Q18" s="456"/>
      <c r="R18" s="457"/>
      <c r="S18" s="457"/>
      <c r="T18" s="457"/>
      <c r="U18" s="457"/>
      <c r="V18" s="458"/>
      <c r="W18" s="474"/>
      <c r="X18" s="475"/>
      <c r="Y18" s="475"/>
      <c r="Z18" s="475"/>
      <c r="AA18" s="475"/>
      <c r="AB18" s="499"/>
      <c r="AC18" s="373">
        <v>53.9</v>
      </c>
      <c r="AD18" s="374"/>
      <c r="AE18" s="374"/>
      <c r="AF18" s="374"/>
      <c r="AG18" s="459"/>
      <c r="AH18" s="373">
        <v>53.6</v>
      </c>
      <c r="AI18" s="374"/>
      <c r="AJ18" s="374"/>
      <c r="AK18" s="374"/>
      <c r="AL18" s="375"/>
      <c r="AM18" s="460"/>
      <c r="AN18" s="360"/>
      <c r="AO18" s="360"/>
      <c r="AP18" s="360"/>
      <c r="AQ18" s="360"/>
      <c r="AR18" s="360"/>
      <c r="AS18" s="360"/>
      <c r="AT18" s="361"/>
      <c r="AU18" s="461"/>
      <c r="AV18" s="462"/>
      <c r="AW18" s="462"/>
      <c r="AX18" s="462"/>
      <c r="AY18" s="417" t="s">
        <v>158</v>
      </c>
      <c r="AZ18" s="418"/>
      <c r="BA18" s="418"/>
      <c r="BB18" s="418"/>
      <c r="BC18" s="418"/>
      <c r="BD18" s="418"/>
      <c r="BE18" s="418"/>
      <c r="BF18" s="418"/>
      <c r="BG18" s="418"/>
      <c r="BH18" s="418"/>
      <c r="BI18" s="418"/>
      <c r="BJ18" s="418"/>
      <c r="BK18" s="418"/>
      <c r="BL18" s="418"/>
      <c r="BM18" s="419"/>
      <c r="BN18" s="403">
        <v>11269842</v>
      </c>
      <c r="BO18" s="404"/>
      <c r="BP18" s="404"/>
      <c r="BQ18" s="404"/>
      <c r="BR18" s="404"/>
      <c r="BS18" s="404"/>
      <c r="BT18" s="404"/>
      <c r="BU18" s="405"/>
      <c r="BV18" s="403">
        <v>11311928</v>
      </c>
      <c r="BW18" s="404"/>
      <c r="BX18" s="404"/>
      <c r="BY18" s="404"/>
      <c r="BZ18" s="404"/>
      <c r="CA18" s="404"/>
      <c r="CB18" s="404"/>
      <c r="CC18" s="405"/>
      <c r="CD18" s="181"/>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
      <c r="A19" s="172"/>
      <c r="B19" s="453" t="s">
        <v>159</v>
      </c>
      <c r="C19" s="454"/>
      <c r="D19" s="454"/>
      <c r="E19" s="455"/>
      <c r="F19" s="455"/>
      <c r="G19" s="455"/>
      <c r="H19" s="455"/>
      <c r="I19" s="455"/>
      <c r="J19" s="455"/>
      <c r="K19" s="455"/>
      <c r="L19" s="463">
        <v>82</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160</v>
      </c>
      <c r="AZ19" s="418"/>
      <c r="BA19" s="418"/>
      <c r="BB19" s="418"/>
      <c r="BC19" s="418"/>
      <c r="BD19" s="418"/>
      <c r="BE19" s="418"/>
      <c r="BF19" s="418"/>
      <c r="BG19" s="418"/>
      <c r="BH19" s="418"/>
      <c r="BI19" s="418"/>
      <c r="BJ19" s="418"/>
      <c r="BK19" s="418"/>
      <c r="BL19" s="418"/>
      <c r="BM19" s="419"/>
      <c r="BN19" s="403">
        <v>15506720</v>
      </c>
      <c r="BO19" s="404"/>
      <c r="BP19" s="404"/>
      <c r="BQ19" s="404"/>
      <c r="BR19" s="404"/>
      <c r="BS19" s="404"/>
      <c r="BT19" s="404"/>
      <c r="BU19" s="405"/>
      <c r="BV19" s="403">
        <v>16043735</v>
      </c>
      <c r="BW19" s="404"/>
      <c r="BX19" s="404"/>
      <c r="BY19" s="404"/>
      <c r="BZ19" s="404"/>
      <c r="CA19" s="404"/>
      <c r="CB19" s="404"/>
      <c r="CC19" s="405"/>
      <c r="CD19" s="181"/>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
      <c r="A20" s="172"/>
      <c r="B20" s="453" t="s">
        <v>161</v>
      </c>
      <c r="C20" s="454"/>
      <c r="D20" s="454"/>
      <c r="E20" s="455"/>
      <c r="F20" s="455"/>
      <c r="G20" s="455"/>
      <c r="H20" s="455"/>
      <c r="I20" s="455"/>
      <c r="J20" s="455"/>
      <c r="K20" s="455"/>
      <c r="L20" s="463">
        <v>11913</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1"/>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
      <c r="A21" s="172"/>
      <c r="B21" s="450" t="s">
        <v>162</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1"/>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15">
      <c r="A22" s="172"/>
      <c r="B22" s="379" t="s">
        <v>163</v>
      </c>
      <c r="C22" s="380"/>
      <c r="D22" s="381"/>
      <c r="E22" s="388" t="s">
        <v>1</v>
      </c>
      <c r="F22" s="389"/>
      <c r="G22" s="389"/>
      <c r="H22" s="389"/>
      <c r="I22" s="389"/>
      <c r="J22" s="389"/>
      <c r="K22" s="390"/>
      <c r="L22" s="388" t="s">
        <v>164</v>
      </c>
      <c r="M22" s="389"/>
      <c r="N22" s="389"/>
      <c r="O22" s="389"/>
      <c r="P22" s="390"/>
      <c r="Q22" s="394" t="s">
        <v>165</v>
      </c>
      <c r="R22" s="395"/>
      <c r="S22" s="395"/>
      <c r="T22" s="395"/>
      <c r="U22" s="395"/>
      <c r="V22" s="396"/>
      <c r="W22" s="445" t="s">
        <v>166</v>
      </c>
      <c r="X22" s="380"/>
      <c r="Y22" s="381"/>
      <c r="Z22" s="388" t="s">
        <v>1</v>
      </c>
      <c r="AA22" s="389"/>
      <c r="AB22" s="389"/>
      <c r="AC22" s="389"/>
      <c r="AD22" s="389"/>
      <c r="AE22" s="389"/>
      <c r="AF22" s="389"/>
      <c r="AG22" s="390"/>
      <c r="AH22" s="406" t="s">
        <v>167</v>
      </c>
      <c r="AI22" s="389"/>
      <c r="AJ22" s="389"/>
      <c r="AK22" s="389"/>
      <c r="AL22" s="390"/>
      <c r="AM22" s="406" t="s">
        <v>168</v>
      </c>
      <c r="AN22" s="407"/>
      <c r="AO22" s="407"/>
      <c r="AP22" s="407"/>
      <c r="AQ22" s="407"/>
      <c r="AR22" s="408"/>
      <c r="AS22" s="394" t="s">
        <v>165</v>
      </c>
      <c r="AT22" s="395"/>
      <c r="AU22" s="395"/>
      <c r="AV22" s="395"/>
      <c r="AW22" s="395"/>
      <c r="AX22" s="412"/>
      <c r="AY22" s="429" t="s">
        <v>169</v>
      </c>
      <c r="AZ22" s="430"/>
      <c r="BA22" s="430"/>
      <c r="BB22" s="430"/>
      <c r="BC22" s="430"/>
      <c r="BD22" s="430"/>
      <c r="BE22" s="430"/>
      <c r="BF22" s="430"/>
      <c r="BG22" s="430"/>
      <c r="BH22" s="430"/>
      <c r="BI22" s="430"/>
      <c r="BJ22" s="430"/>
      <c r="BK22" s="430"/>
      <c r="BL22" s="430"/>
      <c r="BM22" s="431"/>
      <c r="BN22" s="432">
        <v>20339939</v>
      </c>
      <c r="BO22" s="433"/>
      <c r="BP22" s="433"/>
      <c r="BQ22" s="433"/>
      <c r="BR22" s="433"/>
      <c r="BS22" s="433"/>
      <c r="BT22" s="433"/>
      <c r="BU22" s="434"/>
      <c r="BV22" s="432">
        <v>19421691</v>
      </c>
      <c r="BW22" s="433"/>
      <c r="BX22" s="433"/>
      <c r="BY22" s="433"/>
      <c r="BZ22" s="433"/>
      <c r="CA22" s="433"/>
      <c r="CB22" s="433"/>
      <c r="CC22" s="434"/>
      <c r="CD22" s="181"/>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15">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170</v>
      </c>
      <c r="AZ23" s="418"/>
      <c r="BA23" s="418"/>
      <c r="BB23" s="418"/>
      <c r="BC23" s="418"/>
      <c r="BD23" s="418"/>
      <c r="BE23" s="418"/>
      <c r="BF23" s="418"/>
      <c r="BG23" s="418"/>
      <c r="BH23" s="418"/>
      <c r="BI23" s="418"/>
      <c r="BJ23" s="418"/>
      <c r="BK23" s="418"/>
      <c r="BL23" s="418"/>
      <c r="BM23" s="419"/>
      <c r="BN23" s="403">
        <v>16331667</v>
      </c>
      <c r="BO23" s="404"/>
      <c r="BP23" s="404"/>
      <c r="BQ23" s="404"/>
      <c r="BR23" s="404"/>
      <c r="BS23" s="404"/>
      <c r="BT23" s="404"/>
      <c r="BU23" s="405"/>
      <c r="BV23" s="403">
        <v>15709223</v>
      </c>
      <c r="BW23" s="404"/>
      <c r="BX23" s="404"/>
      <c r="BY23" s="404"/>
      <c r="BZ23" s="404"/>
      <c r="CA23" s="404"/>
      <c r="CB23" s="404"/>
      <c r="CC23" s="405"/>
      <c r="CD23" s="181"/>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
      <c r="A24" s="172"/>
      <c r="B24" s="382"/>
      <c r="C24" s="383"/>
      <c r="D24" s="384"/>
      <c r="E24" s="359" t="s">
        <v>171</v>
      </c>
      <c r="F24" s="360"/>
      <c r="G24" s="360"/>
      <c r="H24" s="360"/>
      <c r="I24" s="360"/>
      <c r="J24" s="360"/>
      <c r="K24" s="361"/>
      <c r="L24" s="356">
        <v>1</v>
      </c>
      <c r="M24" s="357"/>
      <c r="N24" s="357"/>
      <c r="O24" s="357"/>
      <c r="P24" s="358"/>
      <c r="Q24" s="356">
        <v>6919</v>
      </c>
      <c r="R24" s="357"/>
      <c r="S24" s="357"/>
      <c r="T24" s="357"/>
      <c r="U24" s="357"/>
      <c r="V24" s="358"/>
      <c r="W24" s="446"/>
      <c r="X24" s="383"/>
      <c r="Y24" s="384"/>
      <c r="Z24" s="359" t="s">
        <v>172</v>
      </c>
      <c r="AA24" s="360"/>
      <c r="AB24" s="360"/>
      <c r="AC24" s="360"/>
      <c r="AD24" s="360"/>
      <c r="AE24" s="360"/>
      <c r="AF24" s="360"/>
      <c r="AG24" s="361"/>
      <c r="AH24" s="356">
        <v>399</v>
      </c>
      <c r="AI24" s="357"/>
      <c r="AJ24" s="357"/>
      <c r="AK24" s="357"/>
      <c r="AL24" s="358"/>
      <c r="AM24" s="356">
        <v>1263234</v>
      </c>
      <c r="AN24" s="357"/>
      <c r="AO24" s="357"/>
      <c r="AP24" s="357"/>
      <c r="AQ24" s="357"/>
      <c r="AR24" s="358"/>
      <c r="AS24" s="356">
        <v>3166</v>
      </c>
      <c r="AT24" s="357"/>
      <c r="AU24" s="357"/>
      <c r="AV24" s="357"/>
      <c r="AW24" s="357"/>
      <c r="AX24" s="416"/>
      <c r="AY24" s="376" t="s">
        <v>173</v>
      </c>
      <c r="AZ24" s="377"/>
      <c r="BA24" s="377"/>
      <c r="BB24" s="377"/>
      <c r="BC24" s="377"/>
      <c r="BD24" s="377"/>
      <c r="BE24" s="377"/>
      <c r="BF24" s="377"/>
      <c r="BG24" s="377"/>
      <c r="BH24" s="377"/>
      <c r="BI24" s="377"/>
      <c r="BJ24" s="377"/>
      <c r="BK24" s="377"/>
      <c r="BL24" s="377"/>
      <c r="BM24" s="378"/>
      <c r="BN24" s="403">
        <v>14510508</v>
      </c>
      <c r="BO24" s="404"/>
      <c r="BP24" s="404"/>
      <c r="BQ24" s="404"/>
      <c r="BR24" s="404"/>
      <c r="BS24" s="404"/>
      <c r="BT24" s="404"/>
      <c r="BU24" s="405"/>
      <c r="BV24" s="403">
        <v>13453821</v>
      </c>
      <c r="BW24" s="404"/>
      <c r="BX24" s="404"/>
      <c r="BY24" s="404"/>
      <c r="BZ24" s="404"/>
      <c r="CA24" s="404"/>
      <c r="CB24" s="404"/>
      <c r="CC24" s="405"/>
      <c r="CD24" s="181"/>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15">
      <c r="A25" s="172"/>
      <c r="B25" s="382"/>
      <c r="C25" s="383"/>
      <c r="D25" s="384"/>
      <c r="E25" s="359" t="s">
        <v>174</v>
      </c>
      <c r="F25" s="360"/>
      <c r="G25" s="360"/>
      <c r="H25" s="360"/>
      <c r="I25" s="360"/>
      <c r="J25" s="360"/>
      <c r="K25" s="361"/>
      <c r="L25" s="356">
        <v>1</v>
      </c>
      <c r="M25" s="357"/>
      <c r="N25" s="357"/>
      <c r="O25" s="357"/>
      <c r="P25" s="358"/>
      <c r="Q25" s="356">
        <v>6110</v>
      </c>
      <c r="R25" s="357"/>
      <c r="S25" s="357"/>
      <c r="T25" s="357"/>
      <c r="U25" s="357"/>
      <c r="V25" s="358"/>
      <c r="W25" s="446"/>
      <c r="X25" s="383"/>
      <c r="Y25" s="384"/>
      <c r="Z25" s="359" t="s">
        <v>175</v>
      </c>
      <c r="AA25" s="360"/>
      <c r="AB25" s="360"/>
      <c r="AC25" s="360"/>
      <c r="AD25" s="360"/>
      <c r="AE25" s="360"/>
      <c r="AF25" s="360"/>
      <c r="AG25" s="361"/>
      <c r="AH25" s="356">
        <v>89</v>
      </c>
      <c r="AI25" s="357"/>
      <c r="AJ25" s="357"/>
      <c r="AK25" s="357"/>
      <c r="AL25" s="358"/>
      <c r="AM25" s="356">
        <v>254095</v>
      </c>
      <c r="AN25" s="357"/>
      <c r="AO25" s="357"/>
      <c r="AP25" s="357"/>
      <c r="AQ25" s="357"/>
      <c r="AR25" s="358"/>
      <c r="AS25" s="356">
        <v>2855</v>
      </c>
      <c r="AT25" s="357"/>
      <c r="AU25" s="357"/>
      <c r="AV25" s="357"/>
      <c r="AW25" s="357"/>
      <c r="AX25" s="416"/>
      <c r="AY25" s="429" t="s">
        <v>176</v>
      </c>
      <c r="AZ25" s="430"/>
      <c r="BA25" s="430"/>
      <c r="BB25" s="430"/>
      <c r="BC25" s="430"/>
      <c r="BD25" s="430"/>
      <c r="BE25" s="430"/>
      <c r="BF25" s="430"/>
      <c r="BG25" s="430"/>
      <c r="BH25" s="430"/>
      <c r="BI25" s="430"/>
      <c r="BJ25" s="430"/>
      <c r="BK25" s="430"/>
      <c r="BL25" s="430"/>
      <c r="BM25" s="431"/>
      <c r="BN25" s="432">
        <v>552281</v>
      </c>
      <c r="BO25" s="433"/>
      <c r="BP25" s="433"/>
      <c r="BQ25" s="433"/>
      <c r="BR25" s="433"/>
      <c r="BS25" s="433"/>
      <c r="BT25" s="433"/>
      <c r="BU25" s="434"/>
      <c r="BV25" s="432">
        <v>80</v>
      </c>
      <c r="BW25" s="433"/>
      <c r="BX25" s="433"/>
      <c r="BY25" s="433"/>
      <c r="BZ25" s="433"/>
      <c r="CA25" s="433"/>
      <c r="CB25" s="433"/>
      <c r="CC25" s="434"/>
      <c r="CD25" s="181"/>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15">
      <c r="A26" s="172"/>
      <c r="B26" s="382"/>
      <c r="C26" s="383"/>
      <c r="D26" s="384"/>
      <c r="E26" s="359" t="s">
        <v>177</v>
      </c>
      <c r="F26" s="360"/>
      <c r="G26" s="360"/>
      <c r="H26" s="360"/>
      <c r="I26" s="360"/>
      <c r="J26" s="360"/>
      <c r="K26" s="361"/>
      <c r="L26" s="356">
        <v>1</v>
      </c>
      <c r="M26" s="357"/>
      <c r="N26" s="357"/>
      <c r="O26" s="357"/>
      <c r="P26" s="358"/>
      <c r="Q26" s="356">
        <v>5348</v>
      </c>
      <c r="R26" s="357"/>
      <c r="S26" s="357"/>
      <c r="T26" s="357"/>
      <c r="U26" s="357"/>
      <c r="V26" s="358"/>
      <c r="W26" s="446"/>
      <c r="X26" s="383"/>
      <c r="Y26" s="384"/>
      <c r="Z26" s="359" t="s">
        <v>178</v>
      </c>
      <c r="AA26" s="414"/>
      <c r="AB26" s="414"/>
      <c r="AC26" s="414"/>
      <c r="AD26" s="414"/>
      <c r="AE26" s="414"/>
      <c r="AF26" s="414"/>
      <c r="AG26" s="415"/>
      <c r="AH26" s="356">
        <v>5</v>
      </c>
      <c r="AI26" s="357"/>
      <c r="AJ26" s="357"/>
      <c r="AK26" s="357"/>
      <c r="AL26" s="358"/>
      <c r="AM26" s="356">
        <v>15970</v>
      </c>
      <c r="AN26" s="357"/>
      <c r="AO26" s="357"/>
      <c r="AP26" s="357"/>
      <c r="AQ26" s="357"/>
      <c r="AR26" s="358"/>
      <c r="AS26" s="356">
        <v>3194</v>
      </c>
      <c r="AT26" s="357"/>
      <c r="AU26" s="357"/>
      <c r="AV26" s="357"/>
      <c r="AW26" s="357"/>
      <c r="AX26" s="416"/>
      <c r="AY26" s="443" t="s">
        <v>179</v>
      </c>
      <c r="AZ26" s="363"/>
      <c r="BA26" s="363"/>
      <c r="BB26" s="363"/>
      <c r="BC26" s="363"/>
      <c r="BD26" s="363"/>
      <c r="BE26" s="363"/>
      <c r="BF26" s="363"/>
      <c r="BG26" s="363"/>
      <c r="BH26" s="363"/>
      <c r="BI26" s="363"/>
      <c r="BJ26" s="363"/>
      <c r="BK26" s="363"/>
      <c r="BL26" s="363"/>
      <c r="BM26" s="444"/>
      <c r="BN26" s="403" t="s">
        <v>180</v>
      </c>
      <c r="BO26" s="404"/>
      <c r="BP26" s="404"/>
      <c r="BQ26" s="404"/>
      <c r="BR26" s="404"/>
      <c r="BS26" s="404"/>
      <c r="BT26" s="404"/>
      <c r="BU26" s="405"/>
      <c r="BV26" s="403" t="s">
        <v>181</v>
      </c>
      <c r="BW26" s="404"/>
      <c r="BX26" s="404"/>
      <c r="BY26" s="404"/>
      <c r="BZ26" s="404"/>
      <c r="CA26" s="404"/>
      <c r="CB26" s="404"/>
      <c r="CC26" s="405"/>
      <c r="CD26" s="181"/>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
      <c r="A27" s="172"/>
      <c r="B27" s="382"/>
      <c r="C27" s="383"/>
      <c r="D27" s="384"/>
      <c r="E27" s="359" t="s">
        <v>182</v>
      </c>
      <c r="F27" s="360"/>
      <c r="G27" s="360"/>
      <c r="H27" s="360"/>
      <c r="I27" s="360"/>
      <c r="J27" s="360"/>
      <c r="K27" s="361"/>
      <c r="L27" s="356">
        <v>1</v>
      </c>
      <c r="M27" s="357"/>
      <c r="N27" s="357"/>
      <c r="O27" s="357"/>
      <c r="P27" s="358"/>
      <c r="Q27" s="356">
        <v>3900</v>
      </c>
      <c r="R27" s="357"/>
      <c r="S27" s="357"/>
      <c r="T27" s="357"/>
      <c r="U27" s="357"/>
      <c r="V27" s="358"/>
      <c r="W27" s="446"/>
      <c r="X27" s="383"/>
      <c r="Y27" s="384"/>
      <c r="Z27" s="359" t="s">
        <v>183</v>
      </c>
      <c r="AA27" s="360"/>
      <c r="AB27" s="360"/>
      <c r="AC27" s="360"/>
      <c r="AD27" s="360"/>
      <c r="AE27" s="360"/>
      <c r="AF27" s="360"/>
      <c r="AG27" s="361"/>
      <c r="AH27" s="356">
        <v>9</v>
      </c>
      <c r="AI27" s="357"/>
      <c r="AJ27" s="357"/>
      <c r="AK27" s="357"/>
      <c r="AL27" s="358"/>
      <c r="AM27" s="356">
        <v>28398</v>
      </c>
      <c r="AN27" s="357"/>
      <c r="AO27" s="357"/>
      <c r="AP27" s="357"/>
      <c r="AQ27" s="357"/>
      <c r="AR27" s="358"/>
      <c r="AS27" s="356">
        <v>3155</v>
      </c>
      <c r="AT27" s="357"/>
      <c r="AU27" s="357"/>
      <c r="AV27" s="357"/>
      <c r="AW27" s="357"/>
      <c r="AX27" s="416"/>
      <c r="AY27" s="440" t="s">
        <v>184</v>
      </c>
      <c r="AZ27" s="441"/>
      <c r="BA27" s="441"/>
      <c r="BB27" s="441"/>
      <c r="BC27" s="441"/>
      <c r="BD27" s="441"/>
      <c r="BE27" s="441"/>
      <c r="BF27" s="441"/>
      <c r="BG27" s="441"/>
      <c r="BH27" s="441"/>
      <c r="BI27" s="441"/>
      <c r="BJ27" s="441"/>
      <c r="BK27" s="441"/>
      <c r="BL27" s="441"/>
      <c r="BM27" s="442"/>
      <c r="BN27" s="437" t="s">
        <v>181</v>
      </c>
      <c r="BO27" s="438"/>
      <c r="BP27" s="438"/>
      <c r="BQ27" s="438"/>
      <c r="BR27" s="438"/>
      <c r="BS27" s="438"/>
      <c r="BT27" s="438"/>
      <c r="BU27" s="439"/>
      <c r="BV27" s="437" t="s">
        <v>181</v>
      </c>
      <c r="BW27" s="438"/>
      <c r="BX27" s="438"/>
      <c r="BY27" s="438"/>
      <c r="BZ27" s="438"/>
      <c r="CA27" s="438"/>
      <c r="CB27" s="438"/>
      <c r="CC27" s="439"/>
      <c r="CD27" s="175"/>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15">
      <c r="A28" s="172"/>
      <c r="B28" s="382"/>
      <c r="C28" s="383"/>
      <c r="D28" s="384"/>
      <c r="E28" s="359" t="s">
        <v>185</v>
      </c>
      <c r="F28" s="360"/>
      <c r="G28" s="360"/>
      <c r="H28" s="360"/>
      <c r="I28" s="360"/>
      <c r="J28" s="360"/>
      <c r="K28" s="361"/>
      <c r="L28" s="356">
        <v>1</v>
      </c>
      <c r="M28" s="357"/>
      <c r="N28" s="357"/>
      <c r="O28" s="357"/>
      <c r="P28" s="358"/>
      <c r="Q28" s="356">
        <v>3400</v>
      </c>
      <c r="R28" s="357"/>
      <c r="S28" s="357"/>
      <c r="T28" s="357"/>
      <c r="U28" s="357"/>
      <c r="V28" s="358"/>
      <c r="W28" s="446"/>
      <c r="X28" s="383"/>
      <c r="Y28" s="384"/>
      <c r="Z28" s="359" t="s">
        <v>186</v>
      </c>
      <c r="AA28" s="360"/>
      <c r="AB28" s="360"/>
      <c r="AC28" s="360"/>
      <c r="AD28" s="360"/>
      <c r="AE28" s="360"/>
      <c r="AF28" s="360"/>
      <c r="AG28" s="361"/>
      <c r="AH28" s="356" t="s">
        <v>181</v>
      </c>
      <c r="AI28" s="357"/>
      <c r="AJ28" s="357"/>
      <c r="AK28" s="357"/>
      <c r="AL28" s="358"/>
      <c r="AM28" s="356" t="s">
        <v>129</v>
      </c>
      <c r="AN28" s="357"/>
      <c r="AO28" s="357"/>
      <c r="AP28" s="357"/>
      <c r="AQ28" s="357"/>
      <c r="AR28" s="358"/>
      <c r="AS28" s="356" t="s">
        <v>181</v>
      </c>
      <c r="AT28" s="357"/>
      <c r="AU28" s="357"/>
      <c r="AV28" s="357"/>
      <c r="AW28" s="357"/>
      <c r="AX28" s="416"/>
      <c r="AY28" s="420" t="s">
        <v>187</v>
      </c>
      <c r="AZ28" s="421"/>
      <c r="BA28" s="421"/>
      <c r="BB28" s="422"/>
      <c r="BC28" s="429" t="s">
        <v>47</v>
      </c>
      <c r="BD28" s="430"/>
      <c r="BE28" s="430"/>
      <c r="BF28" s="430"/>
      <c r="BG28" s="430"/>
      <c r="BH28" s="430"/>
      <c r="BI28" s="430"/>
      <c r="BJ28" s="430"/>
      <c r="BK28" s="430"/>
      <c r="BL28" s="430"/>
      <c r="BM28" s="431"/>
      <c r="BN28" s="432">
        <v>4238768</v>
      </c>
      <c r="BO28" s="433"/>
      <c r="BP28" s="433"/>
      <c r="BQ28" s="433"/>
      <c r="BR28" s="433"/>
      <c r="BS28" s="433"/>
      <c r="BT28" s="433"/>
      <c r="BU28" s="434"/>
      <c r="BV28" s="432">
        <v>3416682</v>
      </c>
      <c r="BW28" s="433"/>
      <c r="BX28" s="433"/>
      <c r="BY28" s="433"/>
      <c r="BZ28" s="433"/>
      <c r="CA28" s="433"/>
      <c r="CB28" s="433"/>
      <c r="CC28" s="434"/>
      <c r="CD28" s="181"/>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15">
      <c r="A29" s="172"/>
      <c r="B29" s="382"/>
      <c r="C29" s="383"/>
      <c r="D29" s="384"/>
      <c r="E29" s="359" t="s">
        <v>188</v>
      </c>
      <c r="F29" s="360"/>
      <c r="G29" s="360"/>
      <c r="H29" s="360"/>
      <c r="I29" s="360"/>
      <c r="J29" s="360"/>
      <c r="K29" s="361"/>
      <c r="L29" s="356">
        <v>16</v>
      </c>
      <c r="M29" s="357"/>
      <c r="N29" s="357"/>
      <c r="O29" s="357"/>
      <c r="P29" s="358"/>
      <c r="Q29" s="356">
        <v>3200</v>
      </c>
      <c r="R29" s="357"/>
      <c r="S29" s="357"/>
      <c r="T29" s="357"/>
      <c r="U29" s="357"/>
      <c r="V29" s="358"/>
      <c r="W29" s="447"/>
      <c r="X29" s="448"/>
      <c r="Y29" s="449"/>
      <c r="Z29" s="359" t="s">
        <v>189</v>
      </c>
      <c r="AA29" s="360"/>
      <c r="AB29" s="360"/>
      <c r="AC29" s="360"/>
      <c r="AD29" s="360"/>
      <c r="AE29" s="360"/>
      <c r="AF29" s="360"/>
      <c r="AG29" s="361"/>
      <c r="AH29" s="356">
        <v>408</v>
      </c>
      <c r="AI29" s="357"/>
      <c r="AJ29" s="357"/>
      <c r="AK29" s="357"/>
      <c r="AL29" s="358"/>
      <c r="AM29" s="356">
        <v>1291632</v>
      </c>
      <c r="AN29" s="357"/>
      <c r="AO29" s="357"/>
      <c r="AP29" s="357"/>
      <c r="AQ29" s="357"/>
      <c r="AR29" s="358"/>
      <c r="AS29" s="356">
        <v>3166</v>
      </c>
      <c r="AT29" s="357"/>
      <c r="AU29" s="357"/>
      <c r="AV29" s="357"/>
      <c r="AW29" s="357"/>
      <c r="AX29" s="416"/>
      <c r="AY29" s="423"/>
      <c r="AZ29" s="424"/>
      <c r="BA29" s="424"/>
      <c r="BB29" s="425"/>
      <c r="BC29" s="417" t="s">
        <v>190</v>
      </c>
      <c r="BD29" s="418"/>
      <c r="BE29" s="418"/>
      <c r="BF29" s="418"/>
      <c r="BG29" s="418"/>
      <c r="BH29" s="418"/>
      <c r="BI29" s="418"/>
      <c r="BJ29" s="418"/>
      <c r="BK29" s="418"/>
      <c r="BL29" s="418"/>
      <c r="BM29" s="419"/>
      <c r="BN29" s="403">
        <v>1902671</v>
      </c>
      <c r="BO29" s="404"/>
      <c r="BP29" s="404"/>
      <c r="BQ29" s="404"/>
      <c r="BR29" s="404"/>
      <c r="BS29" s="404"/>
      <c r="BT29" s="404"/>
      <c r="BU29" s="405"/>
      <c r="BV29" s="403">
        <v>1470086</v>
      </c>
      <c r="BW29" s="404"/>
      <c r="BX29" s="404"/>
      <c r="BY29" s="404"/>
      <c r="BZ29" s="404"/>
      <c r="CA29" s="404"/>
      <c r="CB29" s="404"/>
      <c r="CC29" s="405"/>
      <c r="CD29" s="175"/>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191</v>
      </c>
      <c r="X30" s="371"/>
      <c r="Y30" s="371"/>
      <c r="Z30" s="371"/>
      <c r="AA30" s="371"/>
      <c r="AB30" s="371"/>
      <c r="AC30" s="371"/>
      <c r="AD30" s="371"/>
      <c r="AE30" s="371"/>
      <c r="AF30" s="371"/>
      <c r="AG30" s="372"/>
      <c r="AH30" s="373">
        <v>100.9</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49</v>
      </c>
      <c r="BD30" s="377"/>
      <c r="BE30" s="377"/>
      <c r="BF30" s="377"/>
      <c r="BG30" s="377"/>
      <c r="BH30" s="377"/>
      <c r="BI30" s="377"/>
      <c r="BJ30" s="377"/>
      <c r="BK30" s="377"/>
      <c r="BL30" s="377"/>
      <c r="BM30" s="378"/>
      <c r="BN30" s="437">
        <v>9698955</v>
      </c>
      <c r="BO30" s="438"/>
      <c r="BP30" s="438"/>
      <c r="BQ30" s="438"/>
      <c r="BR30" s="438"/>
      <c r="BS30" s="438"/>
      <c r="BT30" s="438"/>
      <c r="BU30" s="439"/>
      <c r="BV30" s="437">
        <v>9350151</v>
      </c>
      <c r="BW30" s="438"/>
      <c r="BX30" s="438"/>
      <c r="BY30" s="438"/>
      <c r="BZ30" s="438"/>
      <c r="CA30" s="438"/>
      <c r="CB30" s="438"/>
      <c r="CC30" s="439"/>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362" t="s">
        <v>192</v>
      </c>
      <c r="D32" s="362"/>
      <c r="E32" s="362"/>
      <c r="F32" s="362"/>
      <c r="G32" s="362"/>
      <c r="H32" s="362"/>
      <c r="I32" s="362"/>
      <c r="J32" s="362"/>
      <c r="K32" s="362"/>
      <c r="L32" s="362"/>
      <c r="M32" s="362"/>
      <c r="N32" s="362"/>
      <c r="O32" s="362"/>
      <c r="P32" s="362"/>
      <c r="Q32" s="362"/>
      <c r="R32" s="362"/>
      <c r="S32" s="362"/>
      <c r="U32" s="363" t="s">
        <v>193</v>
      </c>
      <c r="V32" s="363"/>
      <c r="W32" s="363"/>
      <c r="X32" s="363"/>
      <c r="Y32" s="363"/>
      <c r="Z32" s="363"/>
      <c r="AA32" s="363"/>
      <c r="AB32" s="363"/>
      <c r="AC32" s="363"/>
      <c r="AD32" s="363"/>
      <c r="AE32" s="363"/>
      <c r="AF32" s="363"/>
      <c r="AG32" s="363"/>
      <c r="AH32" s="363"/>
      <c r="AI32" s="363"/>
      <c r="AJ32" s="363"/>
      <c r="AK32" s="363"/>
      <c r="AM32" s="363" t="s">
        <v>194</v>
      </c>
      <c r="AN32" s="363"/>
      <c r="AO32" s="363"/>
      <c r="AP32" s="363"/>
      <c r="AQ32" s="363"/>
      <c r="AR32" s="363"/>
      <c r="AS32" s="363"/>
      <c r="AT32" s="363"/>
      <c r="AU32" s="363"/>
      <c r="AV32" s="363"/>
      <c r="AW32" s="363"/>
      <c r="AX32" s="363"/>
      <c r="AY32" s="363"/>
      <c r="AZ32" s="363"/>
      <c r="BA32" s="363"/>
      <c r="BB32" s="363"/>
      <c r="BC32" s="363"/>
      <c r="BE32" s="363" t="s">
        <v>195</v>
      </c>
      <c r="BF32" s="363"/>
      <c r="BG32" s="363"/>
      <c r="BH32" s="363"/>
      <c r="BI32" s="363"/>
      <c r="BJ32" s="363"/>
      <c r="BK32" s="363"/>
      <c r="BL32" s="363"/>
      <c r="BM32" s="363"/>
      <c r="BN32" s="363"/>
      <c r="BO32" s="363"/>
      <c r="BP32" s="363"/>
      <c r="BQ32" s="363"/>
      <c r="BR32" s="363"/>
      <c r="BS32" s="363"/>
      <c r="BT32" s="363"/>
      <c r="BU32" s="363"/>
      <c r="BW32" s="363" t="s">
        <v>196</v>
      </c>
      <c r="BX32" s="363"/>
      <c r="BY32" s="363"/>
      <c r="BZ32" s="363"/>
      <c r="CA32" s="363"/>
      <c r="CB32" s="363"/>
      <c r="CC32" s="363"/>
      <c r="CD32" s="363"/>
      <c r="CE32" s="363"/>
      <c r="CF32" s="363"/>
      <c r="CG32" s="363"/>
      <c r="CH32" s="363"/>
      <c r="CI32" s="363"/>
      <c r="CJ32" s="363"/>
      <c r="CK32" s="363"/>
      <c r="CL32" s="363"/>
      <c r="CM32" s="363"/>
      <c r="CO32" s="363" t="s">
        <v>197</v>
      </c>
      <c r="CP32" s="363"/>
      <c r="CQ32" s="363"/>
      <c r="CR32" s="363"/>
      <c r="CS32" s="363"/>
      <c r="CT32" s="363"/>
      <c r="CU32" s="363"/>
      <c r="CV32" s="363"/>
      <c r="CW32" s="363"/>
      <c r="CX32" s="363"/>
      <c r="CY32" s="363"/>
      <c r="CZ32" s="363"/>
      <c r="DA32" s="363"/>
      <c r="DB32" s="363"/>
      <c r="DC32" s="363"/>
      <c r="DD32" s="363"/>
      <c r="DE32" s="363"/>
      <c r="DI32" s="198"/>
    </row>
    <row r="33" spans="1:113" ht="13.5" customHeight="1" x14ac:dyDescent="0.15">
      <c r="A33" s="172"/>
      <c r="B33" s="199"/>
      <c r="C33" s="355" t="s">
        <v>198</v>
      </c>
      <c r="D33" s="355"/>
      <c r="E33" s="354" t="s">
        <v>199</v>
      </c>
      <c r="F33" s="354"/>
      <c r="G33" s="354"/>
      <c r="H33" s="354"/>
      <c r="I33" s="354"/>
      <c r="J33" s="354"/>
      <c r="K33" s="354"/>
      <c r="L33" s="354"/>
      <c r="M33" s="354"/>
      <c r="N33" s="354"/>
      <c r="O33" s="354"/>
      <c r="P33" s="354"/>
      <c r="Q33" s="354"/>
      <c r="R33" s="354"/>
      <c r="S33" s="354"/>
      <c r="T33" s="176"/>
      <c r="U33" s="355" t="s">
        <v>200</v>
      </c>
      <c r="V33" s="355"/>
      <c r="W33" s="354" t="s">
        <v>201</v>
      </c>
      <c r="X33" s="354"/>
      <c r="Y33" s="354"/>
      <c r="Z33" s="354"/>
      <c r="AA33" s="354"/>
      <c r="AB33" s="354"/>
      <c r="AC33" s="354"/>
      <c r="AD33" s="354"/>
      <c r="AE33" s="354"/>
      <c r="AF33" s="354"/>
      <c r="AG33" s="354"/>
      <c r="AH33" s="354"/>
      <c r="AI33" s="354"/>
      <c r="AJ33" s="354"/>
      <c r="AK33" s="354"/>
      <c r="AL33" s="176"/>
      <c r="AM33" s="355" t="s">
        <v>198</v>
      </c>
      <c r="AN33" s="355"/>
      <c r="AO33" s="354" t="s">
        <v>201</v>
      </c>
      <c r="AP33" s="354"/>
      <c r="AQ33" s="354"/>
      <c r="AR33" s="354"/>
      <c r="AS33" s="354"/>
      <c r="AT33" s="354"/>
      <c r="AU33" s="354"/>
      <c r="AV33" s="354"/>
      <c r="AW33" s="354"/>
      <c r="AX33" s="354"/>
      <c r="AY33" s="354"/>
      <c r="AZ33" s="354"/>
      <c r="BA33" s="354"/>
      <c r="BB33" s="354"/>
      <c r="BC33" s="354"/>
      <c r="BD33" s="182"/>
      <c r="BE33" s="354" t="s">
        <v>202</v>
      </c>
      <c r="BF33" s="354"/>
      <c r="BG33" s="354" t="s">
        <v>203</v>
      </c>
      <c r="BH33" s="354"/>
      <c r="BI33" s="354"/>
      <c r="BJ33" s="354"/>
      <c r="BK33" s="354"/>
      <c r="BL33" s="354"/>
      <c r="BM33" s="354"/>
      <c r="BN33" s="354"/>
      <c r="BO33" s="354"/>
      <c r="BP33" s="354"/>
      <c r="BQ33" s="354"/>
      <c r="BR33" s="354"/>
      <c r="BS33" s="354"/>
      <c r="BT33" s="354"/>
      <c r="BU33" s="354"/>
      <c r="BV33" s="182"/>
      <c r="BW33" s="355" t="s">
        <v>202</v>
      </c>
      <c r="BX33" s="355"/>
      <c r="BY33" s="354" t="s">
        <v>204</v>
      </c>
      <c r="BZ33" s="354"/>
      <c r="CA33" s="354"/>
      <c r="CB33" s="354"/>
      <c r="CC33" s="354"/>
      <c r="CD33" s="354"/>
      <c r="CE33" s="354"/>
      <c r="CF33" s="354"/>
      <c r="CG33" s="354"/>
      <c r="CH33" s="354"/>
      <c r="CI33" s="354"/>
      <c r="CJ33" s="354"/>
      <c r="CK33" s="354"/>
      <c r="CL33" s="354"/>
      <c r="CM33" s="354"/>
      <c r="CN33" s="176"/>
      <c r="CO33" s="355" t="s">
        <v>200</v>
      </c>
      <c r="CP33" s="355"/>
      <c r="CQ33" s="354" t="s">
        <v>205</v>
      </c>
      <c r="CR33" s="354"/>
      <c r="CS33" s="354"/>
      <c r="CT33" s="354"/>
      <c r="CU33" s="354"/>
      <c r="CV33" s="354"/>
      <c r="CW33" s="354"/>
      <c r="CX33" s="354"/>
      <c r="CY33" s="354"/>
      <c r="CZ33" s="354"/>
      <c r="DA33" s="354"/>
      <c r="DB33" s="354"/>
      <c r="DC33" s="354"/>
      <c r="DD33" s="354"/>
      <c r="DE33" s="354"/>
      <c r="DF33" s="176"/>
      <c r="DG33" s="353" t="s">
        <v>206</v>
      </c>
      <c r="DH33" s="353"/>
      <c r="DI33" s="177"/>
    </row>
    <row r="34" spans="1:113" ht="32.25" customHeight="1" x14ac:dyDescent="0.15">
      <c r="A34" s="172"/>
      <c r="B34" s="199"/>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3</v>
      </c>
      <c r="V34" s="351"/>
      <c r="W34" s="352" t="str">
        <f>IF('各会計、関係団体の財政状況及び健全化判断比率'!B28="","",'各会計、関係団体の財政状況及び健全化判断比率'!B28)</f>
        <v>国民健康保険事業特別会計</v>
      </c>
      <c r="X34" s="352"/>
      <c r="Y34" s="352"/>
      <c r="Z34" s="352"/>
      <c r="AA34" s="352"/>
      <c r="AB34" s="352"/>
      <c r="AC34" s="352"/>
      <c r="AD34" s="352"/>
      <c r="AE34" s="352"/>
      <c r="AF34" s="352"/>
      <c r="AG34" s="352"/>
      <c r="AH34" s="352"/>
      <c r="AI34" s="352"/>
      <c r="AJ34" s="352"/>
      <c r="AK34" s="352"/>
      <c r="AL34" s="172"/>
      <c r="AM34" s="351">
        <f>IF(AO34="","",MAX(C34:D43,U34:V43)+1)</f>
        <v>6</v>
      </c>
      <c r="AN34" s="351"/>
      <c r="AO34" s="352" t="str">
        <f>IF('各会計、関係団体の財政状況及び健全化判断比率'!B31="","",'各会計、関係団体の財政状況及び健全化判断比率'!B31)</f>
        <v>水道事業特別会計</v>
      </c>
      <c r="AP34" s="352"/>
      <c r="AQ34" s="352"/>
      <c r="AR34" s="352"/>
      <c r="AS34" s="352"/>
      <c r="AT34" s="352"/>
      <c r="AU34" s="352"/>
      <c r="AV34" s="352"/>
      <c r="AW34" s="352"/>
      <c r="AX34" s="352"/>
      <c r="AY34" s="352"/>
      <c r="AZ34" s="352"/>
      <c r="BA34" s="352"/>
      <c r="BB34" s="352"/>
      <c r="BC34" s="352"/>
      <c r="BD34" s="172"/>
      <c r="BE34" s="351">
        <f>IF(BG34="","",MAX(C34:D43,U34:V43,AM34:AN43)+1)</f>
        <v>10</v>
      </c>
      <c r="BF34" s="351"/>
      <c r="BG34" s="352" t="str">
        <f>IF('各会計、関係団体の財政状況及び健全化判断比率'!B35="","",'各会計、関係団体の財政状況及び健全化判断比率'!B35)</f>
        <v>農業集落排水事業特別会計</v>
      </c>
      <c r="BH34" s="352"/>
      <c r="BI34" s="352"/>
      <c r="BJ34" s="352"/>
      <c r="BK34" s="352"/>
      <c r="BL34" s="352"/>
      <c r="BM34" s="352"/>
      <c r="BN34" s="352"/>
      <c r="BO34" s="352"/>
      <c r="BP34" s="352"/>
      <c r="BQ34" s="352"/>
      <c r="BR34" s="352"/>
      <c r="BS34" s="352"/>
      <c r="BT34" s="352"/>
      <c r="BU34" s="352"/>
      <c r="BV34" s="172"/>
      <c r="BW34" s="351">
        <f>IF(BY34="","",MAX(C34:D43,U34:V43,AM34:AN43,BE34:BF43)+1)</f>
        <v>11</v>
      </c>
      <c r="BX34" s="351"/>
      <c r="BY34" s="352" t="str">
        <f>IF('各会計、関係団体の財政状況及び健全化判断比率'!B68="","",'各会計、関係団体の財政状況及び健全化判断比率'!B68)</f>
        <v>大分退職手当組合</v>
      </c>
      <c r="BZ34" s="352"/>
      <c r="CA34" s="352"/>
      <c r="CB34" s="352"/>
      <c r="CC34" s="352"/>
      <c r="CD34" s="352"/>
      <c r="CE34" s="352"/>
      <c r="CF34" s="352"/>
      <c r="CG34" s="352"/>
      <c r="CH34" s="352"/>
      <c r="CI34" s="352"/>
      <c r="CJ34" s="352"/>
      <c r="CK34" s="352"/>
      <c r="CL34" s="352"/>
      <c r="CM34" s="352"/>
      <c r="CN34" s="172"/>
      <c r="CO34" s="351">
        <f>IF(CQ34="","",MAX(C34:D43,U34:V43,AM34:AN43,BE34:BF43,BW34:BX43)+1)</f>
        <v>18</v>
      </c>
      <c r="CP34" s="351"/>
      <c r="CQ34" s="352" t="str">
        <f>IF('各会計、関係団体の財政状況及び健全化判断比率'!BS7="","",'各会計、関係団体の財政状況及び健全化判断比率'!BS7)</f>
        <v>国東市農業公社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77"/>
    </row>
    <row r="35" spans="1:113" ht="32.25" customHeight="1" x14ac:dyDescent="0.15">
      <c r="A35" s="172"/>
      <c r="B35" s="199"/>
      <c r="C35" s="351">
        <f>IF(E35="","",C34+1)</f>
        <v>2</v>
      </c>
      <c r="D35" s="351"/>
      <c r="E35" s="352" t="str">
        <f>IF('各会計、関係団体の財政状況及び健全化判断比率'!B8="","",'各会計、関係団体の財政状況及び健全化判断比率'!B8)</f>
        <v>国東市立国東自動車学校特別会計</v>
      </c>
      <c r="F35" s="352"/>
      <c r="G35" s="352"/>
      <c r="H35" s="352"/>
      <c r="I35" s="352"/>
      <c r="J35" s="352"/>
      <c r="K35" s="352"/>
      <c r="L35" s="352"/>
      <c r="M35" s="352"/>
      <c r="N35" s="352"/>
      <c r="O35" s="352"/>
      <c r="P35" s="352"/>
      <c r="Q35" s="352"/>
      <c r="R35" s="352"/>
      <c r="S35" s="352"/>
      <c r="T35" s="172"/>
      <c r="U35" s="351">
        <f>IF(W35="","",U34+1)</f>
        <v>4</v>
      </c>
      <c r="V35" s="351"/>
      <c r="W35" s="352" t="str">
        <f>IF('各会計、関係団体の財政状況及び健全化判断比率'!B29="","",'各会計、関係団体の財政状況及び健全化判断比率'!B29)</f>
        <v>介護保険事業特別会計</v>
      </c>
      <c r="X35" s="352"/>
      <c r="Y35" s="352"/>
      <c r="Z35" s="352"/>
      <c r="AA35" s="352"/>
      <c r="AB35" s="352"/>
      <c r="AC35" s="352"/>
      <c r="AD35" s="352"/>
      <c r="AE35" s="352"/>
      <c r="AF35" s="352"/>
      <c r="AG35" s="352"/>
      <c r="AH35" s="352"/>
      <c r="AI35" s="352"/>
      <c r="AJ35" s="352"/>
      <c r="AK35" s="352"/>
      <c r="AL35" s="172"/>
      <c r="AM35" s="351">
        <f t="shared" ref="AM35:AM43" si="0">IF(AO35="","",AM34+1)</f>
        <v>7</v>
      </c>
      <c r="AN35" s="351"/>
      <c r="AO35" s="352" t="str">
        <f>IF('各会計、関係団体の財政状況及び健全化判断比率'!B32="","",'各会計、関係団体の財政状況及び健全化判断比率'!B32)</f>
        <v>工業用水道事業特別会計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12</v>
      </c>
      <c r="BX35" s="351"/>
      <c r="BY35" s="352" t="str">
        <f>IF('各会計、関係団体の財政状況及び健全化判断比率'!B69="","",'各会計、関係団体の財政状況及び健全化判断比率'!B69)</f>
        <v>大分消防補償等組合</v>
      </c>
      <c r="BZ35" s="352"/>
      <c r="CA35" s="352"/>
      <c r="CB35" s="352"/>
      <c r="CC35" s="352"/>
      <c r="CD35" s="352"/>
      <c r="CE35" s="352"/>
      <c r="CF35" s="352"/>
      <c r="CG35" s="352"/>
      <c r="CH35" s="352"/>
      <c r="CI35" s="352"/>
      <c r="CJ35" s="352"/>
      <c r="CK35" s="352"/>
      <c r="CL35" s="352"/>
      <c r="CM35" s="352"/>
      <c r="CN35" s="172"/>
      <c r="CO35" s="351">
        <f t="shared" ref="CO35:CO43" si="3">IF(CQ35="","",CO34+1)</f>
        <v>19</v>
      </c>
      <c r="CP35" s="351"/>
      <c r="CQ35" s="352" t="str">
        <f>IF('各会計、関係団体の財政状況及び健全化判断比率'!BS8="","",'各会計、関係団体の財政状況及び健全化判断比率'!BS8)</f>
        <v>くにみ農産加工有限会社</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77"/>
    </row>
    <row r="36" spans="1:113" ht="32.25" customHeight="1" x14ac:dyDescent="0.15">
      <c r="A36" s="172"/>
      <c r="B36" s="199"/>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5</v>
      </c>
      <c r="V36" s="351"/>
      <c r="W36" s="352" t="str">
        <f>IF('各会計、関係団体の財政状況及び健全化判断比率'!B30="","",'各会計、関係団体の財政状況及び健全化判断比率'!B30)</f>
        <v>後期高齢者医療事業特別会計</v>
      </c>
      <c r="X36" s="352"/>
      <c r="Y36" s="352"/>
      <c r="Z36" s="352"/>
      <c r="AA36" s="352"/>
      <c r="AB36" s="352"/>
      <c r="AC36" s="352"/>
      <c r="AD36" s="352"/>
      <c r="AE36" s="352"/>
      <c r="AF36" s="352"/>
      <c r="AG36" s="352"/>
      <c r="AH36" s="352"/>
      <c r="AI36" s="352"/>
      <c r="AJ36" s="352"/>
      <c r="AK36" s="352"/>
      <c r="AL36" s="172"/>
      <c r="AM36" s="351">
        <f t="shared" si="0"/>
        <v>8</v>
      </c>
      <c r="AN36" s="351"/>
      <c r="AO36" s="352" t="str">
        <f>IF('各会計、関係団体の財政状況及び健全化判断比率'!B33="","",'各会計、関係団体の財政状況及び健全化判断比率'!B33)</f>
        <v>市民病院事業特別会計</v>
      </c>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13</v>
      </c>
      <c r="BX36" s="351"/>
      <c r="BY36" s="352" t="str">
        <f>IF('各会計、関係団体の財政状況及び健全化判断比率'!B70="","",'各会計、関係団体の財政状況及び健全化判断比率'!B70)</f>
        <v>大分交通災害共済組合（交通災害共済事業会計）</v>
      </c>
      <c r="BZ36" s="352"/>
      <c r="CA36" s="352"/>
      <c r="CB36" s="352"/>
      <c r="CC36" s="352"/>
      <c r="CD36" s="352"/>
      <c r="CE36" s="352"/>
      <c r="CF36" s="352"/>
      <c r="CG36" s="352"/>
      <c r="CH36" s="352"/>
      <c r="CI36" s="352"/>
      <c r="CJ36" s="352"/>
      <c r="CK36" s="352"/>
      <c r="CL36" s="352"/>
      <c r="CM36" s="352"/>
      <c r="CN36" s="172"/>
      <c r="CO36" s="351">
        <f t="shared" si="3"/>
        <v>20</v>
      </c>
      <c r="CP36" s="351"/>
      <c r="CQ36" s="352" t="str">
        <f>IF('各会計、関係団体の財政状況及び健全化判断比率'!BS9="","",'各会計、関係団体の財政状況及び健全化判断比率'!BS9)</f>
        <v>国東市土地開発公社</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77"/>
    </row>
    <row r="37" spans="1:113" ht="32.25" customHeight="1" x14ac:dyDescent="0.15">
      <c r="A37" s="172"/>
      <c r="B37" s="199"/>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f t="shared" si="0"/>
        <v>9</v>
      </c>
      <c r="AN37" s="351"/>
      <c r="AO37" s="352" t="str">
        <f>IF('各会計、関係団体の財政状況及び健全化判断比率'!B34="","",'各会計、関係団体の財政状況及び健全化判断比率'!B34)</f>
        <v>下水道事業特別会計</v>
      </c>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14</v>
      </c>
      <c r="BX37" s="351"/>
      <c r="BY37" s="352" t="str">
        <f>IF('各会計、関係団体の財政状況及び健全化判断比率'!B71="","",'各会計、関係団体の財政状況及び健全化判断比率'!B71)</f>
        <v>大分県市町村会館管理組合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77"/>
    </row>
    <row r="38" spans="1:113" ht="32.25" customHeight="1" x14ac:dyDescent="0.15">
      <c r="A38" s="172"/>
      <c r="B38" s="199"/>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15</v>
      </c>
      <c r="BX38" s="351"/>
      <c r="BY38" s="352" t="str">
        <f>IF('各会計、関係団体の財政状況及び健全化判断比率'!B72="","",'各会計、関係団体の財政状況及び健全化判断比率'!B72)</f>
        <v>大分県後期高齢医療広域連合（普通会計）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77"/>
    </row>
    <row r="39" spans="1:113" ht="32.25" customHeight="1" x14ac:dyDescent="0.15">
      <c r="A39" s="172"/>
      <c r="B39" s="199"/>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16</v>
      </c>
      <c r="BX39" s="351"/>
      <c r="BY39" s="352" t="str">
        <f>IF('各会計、関係団体の財政状況及び健全化判断比率'!B73="","",'各会計、関係団体の財政状況及び健全化判断比率'!B73)</f>
        <v>大分県後期高齢医療広域連合（後期高齢者医療事業会計）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77"/>
    </row>
    <row r="40" spans="1:113" ht="32.25" customHeight="1" x14ac:dyDescent="0.15">
      <c r="A40" s="172"/>
      <c r="B40" s="199"/>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17</v>
      </c>
      <c r="BX40" s="351"/>
      <c r="BY40" s="352" t="str">
        <f>IF('各会計、関係団体の財政状況及び健全化判断比率'!B74="","",'各会計、関係団体の財政状況及び健全化判断比率'!B74)</f>
        <v>宇佐・高田・国東広域事務組合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77"/>
    </row>
    <row r="41" spans="1:113" ht="32.25" customHeight="1" x14ac:dyDescent="0.15">
      <c r="A41" s="172"/>
      <c r="B41" s="199"/>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77"/>
    </row>
    <row r="42" spans="1:113" ht="32.25" customHeight="1" x14ac:dyDescent="0.15">
      <c r="B42" s="199"/>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77"/>
    </row>
    <row r="43" spans="1:113" ht="32.25" customHeight="1" x14ac:dyDescent="0.15">
      <c r="B43" s="199"/>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207</v>
      </c>
      <c r="E46" s="348" t="s">
        <v>208</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15">
      <c r="E47" s="348" t="s">
        <v>209</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15">
      <c r="E48" s="348" t="s">
        <v>210</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15">
      <c r="E49" s="350" t="s">
        <v>211</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15">
      <c r="E50" s="348" t="s">
        <v>212</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15">
      <c r="E51" s="348" t="s">
        <v>213</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15">
      <c r="E52" s="348" t="s">
        <v>214</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15">
      <c r="E53" s="171" t="s">
        <v>615</v>
      </c>
    </row>
    <row r="54" spans="5:113" x14ac:dyDescent="0.15"/>
    <row r="55" spans="5:113" x14ac:dyDescent="0.15"/>
    <row r="56" spans="5:113" x14ac:dyDescent="0.15"/>
  </sheetData>
  <sheetProtection algorithmName="SHA-512" hashValue="ks2CvzId/TSnG+DCzwwD8XWOCG1NGfADBYSe15UzD9VC8bD24+hb8PSxE3xbYpYZuxlhykzatxbxc97ijLxviQ==" saltValue="bsX4w2dBqrBnelTnCOmcM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215</v>
      </c>
      <c r="DI1" s="587"/>
      <c r="DJ1" s="587"/>
      <c r="DK1" s="587"/>
      <c r="DL1" s="587"/>
      <c r="DM1" s="587"/>
      <c r="DN1" s="588"/>
      <c r="DO1" s="342"/>
      <c r="DP1" s="586" t="s">
        <v>216</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5" t="s">
        <v>217</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219</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220</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221</v>
      </c>
      <c r="S4" s="590"/>
      <c r="T4" s="590"/>
      <c r="U4" s="590"/>
      <c r="V4" s="590"/>
      <c r="W4" s="590"/>
      <c r="X4" s="590"/>
      <c r="Y4" s="591"/>
      <c r="Z4" s="589" t="s">
        <v>222</v>
      </c>
      <c r="AA4" s="590"/>
      <c r="AB4" s="590"/>
      <c r="AC4" s="591"/>
      <c r="AD4" s="589" t="s">
        <v>223</v>
      </c>
      <c r="AE4" s="590"/>
      <c r="AF4" s="590"/>
      <c r="AG4" s="590"/>
      <c r="AH4" s="590"/>
      <c r="AI4" s="590"/>
      <c r="AJ4" s="590"/>
      <c r="AK4" s="591"/>
      <c r="AL4" s="589" t="s">
        <v>222</v>
      </c>
      <c r="AM4" s="590"/>
      <c r="AN4" s="590"/>
      <c r="AO4" s="591"/>
      <c r="AP4" s="592" t="s">
        <v>224</v>
      </c>
      <c r="AQ4" s="592"/>
      <c r="AR4" s="592"/>
      <c r="AS4" s="592"/>
      <c r="AT4" s="592"/>
      <c r="AU4" s="592"/>
      <c r="AV4" s="592"/>
      <c r="AW4" s="592"/>
      <c r="AX4" s="592"/>
      <c r="AY4" s="592"/>
      <c r="AZ4" s="592"/>
      <c r="BA4" s="592"/>
      <c r="BB4" s="592"/>
      <c r="BC4" s="592"/>
      <c r="BD4" s="592"/>
      <c r="BE4" s="592"/>
      <c r="BF4" s="592"/>
      <c r="BG4" s="592" t="s">
        <v>225</v>
      </c>
      <c r="BH4" s="592"/>
      <c r="BI4" s="592"/>
      <c r="BJ4" s="592"/>
      <c r="BK4" s="592"/>
      <c r="BL4" s="592"/>
      <c r="BM4" s="592"/>
      <c r="BN4" s="592"/>
      <c r="BO4" s="592" t="s">
        <v>222</v>
      </c>
      <c r="BP4" s="592"/>
      <c r="BQ4" s="592"/>
      <c r="BR4" s="592"/>
      <c r="BS4" s="592" t="s">
        <v>226</v>
      </c>
      <c r="BT4" s="592"/>
      <c r="BU4" s="592"/>
      <c r="BV4" s="592"/>
      <c r="BW4" s="592"/>
      <c r="BX4" s="592"/>
      <c r="BY4" s="592"/>
      <c r="BZ4" s="592"/>
      <c r="CA4" s="592"/>
      <c r="CB4" s="592"/>
      <c r="CD4" s="589" t="s">
        <v>227</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228</v>
      </c>
      <c r="C5" s="594"/>
      <c r="D5" s="594"/>
      <c r="E5" s="594"/>
      <c r="F5" s="594"/>
      <c r="G5" s="594"/>
      <c r="H5" s="594"/>
      <c r="I5" s="594"/>
      <c r="J5" s="594"/>
      <c r="K5" s="594"/>
      <c r="L5" s="594"/>
      <c r="M5" s="594"/>
      <c r="N5" s="594"/>
      <c r="O5" s="594"/>
      <c r="P5" s="594"/>
      <c r="Q5" s="595"/>
      <c r="R5" s="596">
        <v>3048960</v>
      </c>
      <c r="S5" s="597"/>
      <c r="T5" s="597"/>
      <c r="U5" s="597"/>
      <c r="V5" s="597"/>
      <c r="W5" s="597"/>
      <c r="X5" s="597"/>
      <c r="Y5" s="598"/>
      <c r="Z5" s="599">
        <v>11.4</v>
      </c>
      <c r="AA5" s="599"/>
      <c r="AB5" s="599"/>
      <c r="AC5" s="599"/>
      <c r="AD5" s="600">
        <v>3048960</v>
      </c>
      <c r="AE5" s="600"/>
      <c r="AF5" s="600"/>
      <c r="AG5" s="600"/>
      <c r="AH5" s="600"/>
      <c r="AI5" s="600"/>
      <c r="AJ5" s="600"/>
      <c r="AK5" s="600"/>
      <c r="AL5" s="601">
        <v>25</v>
      </c>
      <c r="AM5" s="602"/>
      <c r="AN5" s="602"/>
      <c r="AO5" s="603"/>
      <c r="AP5" s="593" t="s">
        <v>229</v>
      </c>
      <c r="AQ5" s="594"/>
      <c r="AR5" s="594"/>
      <c r="AS5" s="594"/>
      <c r="AT5" s="594"/>
      <c r="AU5" s="594"/>
      <c r="AV5" s="594"/>
      <c r="AW5" s="594"/>
      <c r="AX5" s="594"/>
      <c r="AY5" s="594"/>
      <c r="AZ5" s="594"/>
      <c r="BA5" s="594"/>
      <c r="BB5" s="594"/>
      <c r="BC5" s="594"/>
      <c r="BD5" s="594"/>
      <c r="BE5" s="594"/>
      <c r="BF5" s="595"/>
      <c r="BG5" s="607">
        <v>3048547</v>
      </c>
      <c r="BH5" s="608"/>
      <c r="BI5" s="608"/>
      <c r="BJ5" s="608"/>
      <c r="BK5" s="608"/>
      <c r="BL5" s="608"/>
      <c r="BM5" s="608"/>
      <c r="BN5" s="609"/>
      <c r="BO5" s="610">
        <v>100</v>
      </c>
      <c r="BP5" s="610"/>
      <c r="BQ5" s="610"/>
      <c r="BR5" s="610"/>
      <c r="BS5" s="611">
        <v>29552</v>
      </c>
      <c r="BT5" s="611"/>
      <c r="BU5" s="611"/>
      <c r="BV5" s="611"/>
      <c r="BW5" s="611"/>
      <c r="BX5" s="611"/>
      <c r="BY5" s="611"/>
      <c r="BZ5" s="611"/>
      <c r="CA5" s="611"/>
      <c r="CB5" s="615"/>
      <c r="CD5" s="589" t="s">
        <v>224</v>
      </c>
      <c r="CE5" s="590"/>
      <c r="CF5" s="590"/>
      <c r="CG5" s="590"/>
      <c r="CH5" s="590"/>
      <c r="CI5" s="590"/>
      <c r="CJ5" s="590"/>
      <c r="CK5" s="590"/>
      <c r="CL5" s="590"/>
      <c r="CM5" s="590"/>
      <c r="CN5" s="590"/>
      <c r="CO5" s="590"/>
      <c r="CP5" s="590"/>
      <c r="CQ5" s="591"/>
      <c r="CR5" s="589" t="s">
        <v>230</v>
      </c>
      <c r="CS5" s="590"/>
      <c r="CT5" s="590"/>
      <c r="CU5" s="590"/>
      <c r="CV5" s="590"/>
      <c r="CW5" s="590"/>
      <c r="CX5" s="590"/>
      <c r="CY5" s="591"/>
      <c r="CZ5" s="589" t="s">
        <v>222</v>
      </c>
      <c r="DA5" s="590"/>
      <c r="DB5" s="590"/>
      <c r="DC5" s="591"/>
      <c r="DD5" s="589" t="s">
        <v>231</v>
      </c>
      <c r="DE5" s="590"/>
      <c r="DF5" s="590"/>
      <c r="DG5" s="590"/>
      <c r="DH5" s="590"/>
      <c r="DI5" s="590"/>
      <c r="DJ5" s="590"/>
      <c r="DK5" s="590"/>
      <c r="DL5" s="590"/>
      <c r="DM5" s="590"/>
      <c r="DN5" s="590"/>
      <c r="DO5" s="590"/>
      <c r="DP5" s="591"/>
      <c r="DQ5" s="589" t="s">
        <v>232</v>
      </c>
      <c r="DR5" s="590"/>
      <c r="DS5" s="590"/>
      <c r="DT5" s="590"/>
      <c r="DU5" s="590"/>
      <c r="DV5" s="590"/>
      <c r="DW5" s="590"/>
      <c r="DX5" s="590"/>
      <c r="DY5" s="590"/>
      <c r="DZ5" s="590"/>
      <c r="EA5" s="590"/>
      <c r="EB5" s="590"/>
      <c r="EC5" s="591"/>
    </row>
    <row r="6" spans="2:143" ht="11.25" customHeight="1" x14ac:dyDescent="0.15">
      <c r="B6" s="604" t="s">
        <v>233</v>
      </c>
      <c r="C6" s="605"/>
      <c r="D6" s="605"/>
      <c r="E6" s="605"/>
      <c r="F6" s="605"/>
      <c r="G6" s="605"/>
      <c r="H6" s="605"/>
      <c r="I6" s="605"/>
      <c r="J6" s="605"/>
      <c r="K6" s="605"/>
      <c r="L6" s="605"/>
      <c r="M6" s="605"/>
      <c r="N6" s="605"/>
      <c r="O6" s="605"/>
      <c r="P6" s="605"/>
      <c r="Q6" s="606"/>
      <c r="R6" s="607">
        <v>299303</v>
      </c>
      <c r="S6" s="608"/>
      <c r="T6" s="608"/>
      <c r="U6" s="608"/>
      <c r="V6" s="608"/>
      <c r="W6" s="608"/>
      <c r="X6" s="608"/>
      <c r="Y6" s="609"/>
      <c r="Z6" s="610">
        <v>1.1000000000000001</v>
      </c>
      <c r="AA6" s="610"/>
      <c r="AB6" s="610"/>
      <c r="AC6" s="610"/>
      <c r="AD6" s="611">
        <v>299303</v>
      </c>
      <c r="AE6" s="611"/>
      <c r="AF6" s="611"/>
      <c r="AG6" s="611"/>
      <c r="AH6" s="611"/>
      <c r="AI6" s="611"/>
      <c r="AJ6" s="611"/>
      <c r="AK6" s="611"/>
      <c r="AL6" s="612">
        <v>2.5</v>
      </c>
      <c r="AM6" s="613"/>
      <c r="AN6" s="613"/>
      <c r="AO6" s="614"/>
      <c r="AP6" s="604" t="s">
        <v>234</v>
      </c>
      <c r="AQ6" s="605"/>
      <c r="AR6" s="605"/>
      <c r="AS6" s="605"/>
      <c r="AT6" s="605"/>
      <c r="AU6" s="605"/>
      <c r="AV6" s="605"/>
      <c r="AW6" s="605"/>
      <c r="AX6" s="605"/>
      <c r="AY6" s="605"/>
      <c r="AZ6" s="605"/>
      <c r="BA6" s="605"/>
      <c r="BB6" s="605"/>
      <c r="BC6" s="605"/>
      <c r="BD6" s="605"/>
      <c r="BE6" s="605"/>
      <c r="BF6" s="606"/>
      <c r="BG6" s="607">
        <v>3048547</v>
      </c>
      <c r="BH6" s="608"/>
      <c r="BI6" s="608"/>
      <c r="BJ6" s="608"/>
      <c r="BK6" s="608"/>
      <c r="BL6" s="608"/>
      <c r="BM6" s="608"/>
      <c r="BN6" s="609"/>
      <c r="BO6" s="610">
        <v>100</v>
      </c>
      <c r="BP6" s="610"/>
      <c r="BQ6" s="610"/>
      <c r="BR6" s="610"/>
      <c r="BS6" s="611">
        <v>29552</v>
      </c>
      <c r="BT6" s="611"/>
      <c r="BU6" s="611"/>
      <c r="BV6" s="611"/>
      <c r="BW6" s="611"/>
      <c r="BX6" s="611"/>
      <c r="BY6" s="611"/>
      <c r="BZ6" s="611"/>
      <c r="CA6" s="611"/>
      <c r="CB6" s="615"/>
      <c r="CD6" s="593" t="s">
        <v>235</v>
      </c>
      <c r="CE6" s="594"/>
      <c r="CF6" s="594"/>
      <c r="CG6" s="594"/>
      <c r="CH6" s="594"/>
      <c r="CI6" s="594"/>
      <c r="CJ6" s="594"/>
      <c r="CK6" s="594"/>
      <c r="CL6" s="594"/>
      <c r="CM6" s="594"/>
      <c r="CN6" s="594"/>
      <c r="CO6" s="594"/>
      <c r="CP6" s="594"/>
      <c r="CQ6" s="595"/>
      <c r="CR6" s="607">
        <v>163210</v>
      </c>
      <c r="CS6" s="608"/>
      <c r="CT6" s="608"/>
      <c r="CU6" s="608"/>
      <c r="CV6" s="608"/>
      <c r="CW6" s="608"/>
      <c r="CX6" s="608"/>
      <c r="CY6" s="609"/>
      <c r="CZ6" s="601">
        <v>0.6</v>
      </c>
      <c r="DA6" s="602"/>
      <c r="DB6" s="602"/>
      <c r="DC6" s="618"/>
      <c r="DD6" s="616" t="s">
        <v>129</v>
      </c>
      <c r="DE6" s="608"/>
      <c r="DF6" s="608"/>
      <c r="DG6" s="608"/>
      <c r="DH6" s="608"/>
      <c r="DI6" s="608"/>
      <c r="DJ6" s="608"/>
      <c r="DK6" s="608"/>
      <c r="DL6" s="608"/>
      <c r="DM6" s="608"/>
      <c r="DN6" s="608"/>
      <c r="DO6" s="608"/>
      <c r="DP6" s="609"/>
      <c r="DQ6" s="616">
        <v>163210</v>
      </c>
      <c r="DR6" s="608"/>
      <c r="DS6" s="608"/>
      <c r="DT6" s="608"/>
      <c r="DU6" s="608"/>
      <c r="DV6" s="608"/>
      <c r="DW6" s="608"/>
      <c r="DX6" s="608"/>
      <c r="DY6" s="608"/>
      <c r="DZ6" s="608"/>
      <c r="EA6" s="608"/>
      <c r="EB6" s="608"/>
      <c r="EC6" s="617"/>
    </row>
    <row r="7" spans="2:143" ht="11.25" customHeight="1" x14ac:dyDescent="0.15">
      <c r="B7" s="604" t="s">
        <v>236</v>
      </c>
      <c r="C7" s="605"/>
      <c r="D7" s="605"/>
      <c r="E7" s="605"/>
      <c r="F7" s="605"/>
      <c r="G7" s="605"/>
      <c r="H7" s="605"/>
      <c r="I7" s="605"/>
      <c r="J7" s="605"/>
      <c r="K7" s="605"/>
      <c r="L7" s="605"/>
      <c r="M7" s="605"/>
      <c r="N7" s="605"/>
      <c r="O7" s="605"/>
      <c r="P7" s="605"/>
      <c r="Q7" s="606"/>
      <c r="R7" s="607">
        <v>1617</v>
      </c>
      <c r="S7" s="608"/>
      <c r="T7" s="608"/>
      <c r="U7" s="608"/>
      <c r="V7" s="608"/>
      <c r="W7" s="608"/>
      <c r="X7" s="608"/>
      <c r="Y7" s="609"/>
      <c r="Z7" s="610">
        <v>0</v>
      </c>
      <c r="AA7" s="610"/>
      <c r="AB7" s="610"/>
      <c r="AC7" s="610"/>
      <c r="AD7" s="611">
        <v>1617</v>
      </c>
      <c r="AE7" s="611"/>
      <c r="AF7" s="611"/>
      <c r="AG7" s="611"/>
      <c r="AH7" s="611"/>
      <c r="AI7" s="611"/>
      <c r="AJ7" s="611"/>
      <c r="AK7" s="611"/>
      <c r="AL7" s="612">
        <v>0</v>
      </c>
      <c r="AM7" s="613"/>
      <c r="AN7" s="613"/>
      <c r="AO7" s="614"/>
      <c r="AP7" s="604" t="s">
        <v>237</v>
      </c>
      <c r="AQ7" s="605"/>
      <c r="AR7" s="605"/>
      <c r="AS7" s="605"/>
      <c r="AT7" s="605"/>
      <c r="AU7" s="605"/>
      <c r="AV7" s="605"/>
      <c r="AW7" s="605"/>
      <c r="AX7" s="605"/>
      <c r="AY7" s="605"/>
      <c r="AZ7" s="605"/>
      <c r="BA7" s="605"/>
      <c r="BB7" s="605"/>
      <c r="BC7" s="605"/>
      <c r="BD7" s="605"/>
      <c r="BE7" s="605"/>
      <c r="BF7" s="606"/>
      <c r="BG7" s="607">
        <v>1011493</v>
      </c>
      <c r="BH7" s="608"/>
      <c r="BI7" s="608"/>
      <c r="BJ7" s="608"/>
      <c r="BK7" s="608"/>
      <c r="BL7" s="608"/>
      <c r="BM7" s="608"/>
      <c r="BN7" s="609"/>
      <c r="BO7" s="610">
        <v>33.200000000000003</v>
      </c>
      <c r="BP7" s="610"/>
      <c r="BQ7" s="610"/>
      <c r="BR7" s="610"/>
      <c r="BS7" s="611">
        <v>29552</v>
      </c>
      <c r="BT7" s="611"/>
      <c r="BU7" s="611"/>
      <c r="BV7" s="611"/>
      <c r="BW7" s="611"/>
      <c r="BX7" s="611"/>
      <c r="BY7" s="611"/>
      <c r="BZ7" s="611"/>
      <c r="CA7" s="611"/>
      <c r="CB7" s="615"/>
      <c r="CD7" s="604" t="s">
        <v>238</v>
      </c>
      <c r="CE7" s="605"/>
      <c r="CF7" s="605"/>
      <c r="CG7" s="605"/>
      <c r="CH7" s="605"/>
      <c r="CI7" s="605"/>
      <c r="CJ7" s="605"/>
      <c r="CK7" s="605"/>
      <c r="CL7" s="605"/>
      <c r="CM7" s="605"/>
      <c r="CN7" s="605"/>
      <c r="CO7" s="605"/>
      <c r="CP7" s="605"/>
      <c r="CQ7" s="606"/>
      <c r="CR7" s="607">
        <v>7711762</v>
      </c>
      <c r="CS7" s="608"/>
      <c r="CT7" s="608"/>
      <c r="CU7" s="608"/>
      <c r="CV7" s="608"/>
      <c r="CW7" s="608"/>
      <c r="CX7" s="608"/>
      <c r="CY7" s="609"/>
      <c r="CZ7" s="610">
        <v>29.7</v>
      </c>
      <c r="DA7" s="610"/>
      <c r="DB7" s="610"/>
      <c r="DC7" s="610"/>
      <c r="DD7" s="616">
        <v>2367714</v>
      </c>
      <c r="DE7" s="608"/>
      <c r="DF7" s="608"/>
      <c r="DG7" s="608"/>
      <c r="DH7" s="608"/>
      <c r="DI7" s="608"/>
      <c r="DJ7" s="608"/>
      <c r="DK7" s="608"/>
      <c r="DL7" s="608"/>
      <c r="DM7" s="608"/>
      <c r="DN7" s="608"/>
      <c r="DO7" s="608"/>
      <c r="DP7" s="609"/>
      <c r="DQ7" s="616">
        <v>3097532</v>
      </c>
      <c r="DR7" s="608"/>
      <c r="DS7" s="608"/>
      <c r="DT7" s="608"/>
      <c r="DU7" s="608"/>
      <c r="DV7" s="608"/>
      <c r="DW7" s="608"/>
      <c r="DX7" s="608"/>
      <c r="DY7" s="608"/>
      <c r="DZ7" s="608"/>
      <c r="EA7" s="608"/>
      <c r="EB7" s="608"/>
      <c r="EC7" s="617"/>
    </row>
    <row r="8" spans="2:143" ht="11.25" customHeight="1" x14ac:dyDescent="0.15">
      <c r="B8" s="604" t="s">
        <v>239</v>
      </c>
      <c r="C8" s="605"/>
      <c r="D8" s="605"/>
      <c r="E8" s="605"/>
      <c r="F8" s="605"/>
      <c r="G8" s="605"/>
      <c r="H8" s="605"/>
      <c r="I8" s="605"/>
      <c r="J8" s="605"/>
      <c r="K8" s="605"/>
      <c r="L8" s="605"/>
      <c r="M8" s="605"/>
      <c r="N8" s="605"/>
      <c r="O8" s="605"/>
      <c r="P8" s="605"/>
      <c r="Q8" s="606"/>
      <c r="R8" s="607">
        <v>9970</v>
      </c>
      <c r="S8" s="608"/>
      <c r="T8" s="608"/>
      <c r="U8" s="608"/>
      <c r="V8" s="608"/>
      <c r="W8" s="608"/>
      <c r="X8" s="608"/>
      <c r="Y8" s="609"/>
      <c r="Z8" s="610">
        <v>0</v>
      </c>
      <c r="AA8" s="610"/>
      <c r="AB8" s="610"/>
      <c r="AC8" s="610"/>
      <c r="AD8" s="611">
        <v>9970</v>
      </c>
      <c r="AE8" s="611"/>
      <c r="AF8" s="611"/>
      <c r="AG8" s="611"/>
      <c r="AH8" s="611"/>
      <c r="AI8" s="611"/>
      <c r="AJ8" s="611"/>
      <c r="AK8" s="611"/>
      <c r="AL8" s="612">
        <v>0.1</v>
      </c>
      <c r="AM8" s="613"/>
      <c r="AN8" s="613"/>
      <c r="AO8" s="614"/>
      <c r="AP8" s="604" t="s">
        <v>240</v>
      </c>
      <c r="AQ8" s="605"/>
      <c r="AR8" s="605"/>
      <c r="AS8" s="605"/>
      <c r="AT8" s="605"/>
      <c r="AU8" s="605"/>
      <c r="AV8" s="605"/>
      <c r="AW8" s="605"/>
      <c r="AX8" s="605"/>
      <c r="AY8" s="605"/>
      <c r="AZ8" s="605"/>
      <c r="BA8" s="605"/>
      <c r="BB8" s="605"/>
      <c r="BC8" s="605"/>
      <c r="BD8" s="605"/>
      <c r="BE8" s="605"/>
      <c r="BF8" s="606"/>
      <c r="BG8" s="607">
        <v>42545</v>
      </c>
      <c r="BH8" s="608"/>
      <c r="BI8" s="608"/>
      <c r="BJ8" s="608"/>
      <c r="BK8" s="608"/>
      <c r="BL8" s="608"/>
      <c r="BM8" s="608"/>
      <c r="BN8" s="609"/>
      <c r="BO8" s="610">
        <v>1.4</v>
      </c>
      <c r="BP8" s="610"/>
      <c r="BQ8" s="610"/>
      <c r="BR8" s="610"/>
      <c r="BS8" s="611" t="s">
        <v>129</v>
      </c>
      <c r="BT8" s="611"/>
      <c r="BU8" s="611"/>
      <c r="BV8" s="611"/>
      <c r="BW8" s="611"/>
      <c r="BX8" s="611"/>
      <c r="BY8" s="611"/>
      <c r="BZ8" s="611"/>
      <c r="CA8" s="611"/>
      <c r="CB8" s="615"/>
      <c r="CD8" s="604" t="s">
        <v>241</v>
      </c>
      <c r="CE8" s="605"/>
      <c r="CF8" s="605"/>
      <c r="CG8" s="605"/>
      <c r="CH8" s="605"/>
      <c r="CI8" s="605"/>
      <c r="CJ8" s="605"/>
      <c r="CK8" s="605"/>
      <c r="CL8" s="605"/>
      <c r="CM8" s="605"/>
      <c r="CN8" s="605"/>
      <c r="CO8" s="605"/>
      <c r="CP8" s="605"/>
      <c r="CQ8" s="606"/>
      <c r="CR8" s="607">
        <v>6569760</v>
      </c>
      <c r="CS8" s="608"/>
      <c r="CT8" s="608"/>
      <c r="CU8" s="608"/>
      <c r="CV8" s="608"/>
      <c r="CW8" s="608"/>
      <c r="CX8" s="608"/>
      <c r="CY8" s="609"/>
      <c r="CZ8" s="610">
        <v>25.3</v>
      </c>
      <c r="DA8" s="610"/>
      <c r="DB8" s="610"/>
      <c r="DC8" s="610"/>
      <c r="DD8" s="616">
        <v>15925</v>
      </c>
      <c r="DE8" s="608"/>
      <c r="DF8" s="608"/>
      <c r="DG8" s="608"/>
      <c r="DH8" s="608"/>
      <c r="DI8" s="608"/>
      <c r="DJ8" s="608"/>
      <c r="DK8" s="608"/>
      <c r="DL8" s="608"/>
      <c r="DM8" s="608"/>
      <c r="DN8" s="608"/>
      <c r="DO8" s="608"/>
      <c r="DP8" s="609"/>
      <c r="DQ8" s="616">
        <v>3347892</v>
      </c>
      <c r="DR8" s="608"/>
      <c r="DS8" s="608"/>
      <c r="DT8" s="608"/>
      <c r="DU8" s="608"/>
      <c r="DV8" s="608"/>
      <c r="DW8" s="608"/>
      <c r="DX8" s="608"/>
      <c r="DY8" s="608"/>
      <c r="DZ8" s="608"/>
      <c r="EA8" s="608"/>
      <c r="EB8" s="608"/>
      <c r="EC8" s="617"/>
    </row>
    <row r="9" spans="2:143" ht="11.25" customHeight="1" x14ac:dyDescent="0.15">
      <c r="B9" s="604" t="s">
        <v>242</v>
      </c>
      <c r="C9" s="605"/>
      <c r="D9" s="605"/>
      <c r="E9" s="605"/>
      <c r="F9" s="605"/>
      <c r="G9" s="605"/>
      <c r="H9" s="605"/>
      <c r="I9" s="605"/>
      <c r="J9" s="605"/>
      <c r="K9" s="605"/>
      <c r="L9" s="605"/>
      <c r="M9" s="605"/>
      <c r="N9" s="605"/>
      <c r="O9" s="605"/>
      <c r="P9" s="605"/>
      <c r="Q9" s="606"/>
      <c r="R9" s="607">
        <v>10607</v>
      </c>
      <c r="S9" s="608"/>
      <c r="T9" s="608"/>
      <c r="U9" s="608"/>
      <c r="V9" s="608"/>
      <c r="W9" s="608"/>
      <c r="X9" s="608"/>
      <c r="Y9" s="609"/>
      <c r="Z9" s="610">
        <v>0</v>
      </c>
      <c r="AA9" s="610"/>
      <c r="AB9" s="610"/>
      <c r="AC9" s="610"/>
      <c r="AD9" s="611">
        <v>10607</v>
      </c>
      <c r="AE9" s="611"/>
      <c r="AF9" s="611"/>
      <c r="AG9" s="611"/>
      <c r="AH9" s="611"/>
      <c r="AI9" s="611"/>
      <c r="AJ9" s="611"/>
      <c r="AK9" s="611"/>
      <c r="AL9" s="612">
        <v>0.1</v>
      </c>
      <c r="AM9" s="613"/>
      <c r="AN9" s="613"/>
      <c r="AO9" s="614"/>
      <c r="AP9" s="604" t="s">
        <v>243</v>
      </c>
      <c r="AQ9" s="605"/>
      <c r="AR9" s="605"/>
      <c r="AS9" s="605"/>
      <c r="AT9" s="605"/>
      <c r="AU9" s="605"/>
      <c r="AV9" s="605"/>
      <c r="AW9" s="605"/>
      <c r="AX9" s="605"/>
      <c r="AY9" s="605"/>
      <c r="AZ9" s="605"/>
      <c r="BA9" s="605"/>
      <c r="BB9" s="605"/>
      <c r="BC9" s="605"/>
      <c r="BD9" s="605"/>
      <c r="BE9" s="605"/>
      <c r="BF9" s="606"/>
      <c r="BG9" s="607">
        <v>799803</v>
      </c>
      <c r="BH9" s="608"/>
      <c r="BI9" s="608"/>
      <c r="BJ9" s="608"/>
      <c r="BK9" s="608"/>
      <c r="BL9" s="608"/>
      <c r="BM9" s="608"/>
      <c r="BN9" s="609"/>
      <c r="BO9" s="610">
        <v>26.2</v>
      </c>
      <c r="BP9" s="610"/>
      <c r="BQ9" s="610"/>
      <c r="BR9" s="610"/>
      <c r="BS9" s="611" t="s">
        <v>129</v>
      </c>
      <c r="BT9" s="611"/>
      <c r="BU9" s="611"/>
      <c r="BV9" s="611"/>
      <c r="BW9" s="611"/>
      <c r="BX9" s="611"/>
      <c r="BY9" s="611"/>
      <c r="BZ9" s="611"/>
      <c r="CA9" s="611"/>
      <c r="CB9" s="615"/>
      <c r="CD9" s="604" t="s">
        <v>244</v>
      </c>
      <c r="CE9" s="605"/>
      <c r="CF9" s="605"/>
      <c r="CG9" s="605"/>
      <c r="CH9" s="605"/>
      <c r="CI9" s="605"/>
      <c r="CJ9" s="605"/>
      <c r="CK9" s="605"/>
      <c r="CL9" s="605"/>
      <c r="CM9" s="605"/>
      <c r="CN9" s="605"/>
      <c r="CO9" s="605"/>
      <c r="CP9" s="605"/>
      <c r="CQ9" s="606"/>
      <c r="CR9" s="607">
        <v>1725776</v>
      </c>
      <c r="CS9" s="608"/>
      <c r="CT9" s="608"/>
      <c r="CU9" s="608"/>
      <c r="CV9" s="608"/>
      <c r="CW9" s="608"/>
      <c r="CX9" s="608"/>
      <c r="CY9" s="609"/>
      <c r="CZ9" s="610">
        <v>6.7</v>
      </c>
      <c r="DA9" s="610"/>
      <c r="DB9" s="610"/>
      <c r="DC9" s="610"/>
      <c r="DD9" s="616">
        <v>132707</v>
      </c>
      <c r="DE9" s="608"/>
      <c r="DF9" s="608"/>
      <c r="DG9" s="608"/>
      <c r="DH9" s="608"/>
      <c r="DI9" s="608"/>
      <c r="DJ9" s="608"/>
      <c r="DK9" s="608"/>
      <c r="DL9" s="608"/>
      <c r="DM9" s="608"/>
      <c r="DN9" s="608"/>
      <c r="DO9" s="608"/>
      <c r="DP9" s="609"/>
      <c r="DQ9" s="616">
        <v>1271424</v>
      </c>
      <c r="DR9" s="608"/>
      <c r="DS9" s="608"/>
      <c r="DT9" s="608"/>
      <c r="DU9" s="608"/>
      <c r="DV9" s="608"/>
      <c r="DW9" s="608"/>
      <c r="DX9" s="608"/>
      <c r="DY9" s="608"/>
      <c r="DZ9" s="608"/>
      <c r="EA9" s="608"/>
      <c r="EB9" s="608"/>
      <c r="EC9" s="617"/>
    </row>
    <row r="10" spans="2:143" ht="11.25" customHeight="1" x14ac:dyDescent="0.15">
      <c r="B10" s="604" t="s">
        <v>245</v>
      </c>
      <c r="C10" s="605"/>
      <c r="D10" s="605"/>
      <c r="E10" s="605"/>
      <c r="F10" s="605"/>
      <c r="G10" s="605"/>
      <c r="H10" s="605"/>
      <c r="I10" s="605"/>
      <c r="J10" s="605"/>
      <c r="K10" s="605"/>
      <c r="L10" s="605"/>
      <c r="M10" s="605"/>
      <c r="N10" s="605"/>
      <c r="O10" s="605"/>
      <c r="P10" s="605"/>
      <c r="Q10" s="606"/>
      <c r="R10" s="607" t="s">
        <v>129</v>
      </c>
      <c r="S10" s="608"/>
      <c r="T10" s="608"/>
      <c r="U10" s="608"/>
      <c r="V10" s="608"/>
      <c r="W10" s="608"/>
      <c r="X10" s="608"/>
      <c r="Y10" s="609"/>
      <c r="Z10" s="610" t="s">
        <v>129</v>
      </c>
      <c r="AA10" s="610"/>
      <c r="AB10" s="610"/>
      <c r="AC10" s="610"/>
      <c r="AD10" s="611" t="s">
        <v>129</v>
      </c>
      <c r="AE10" s="611"/>
      <c r="AF10" s="611"/>
      <c r="AG10" s="611"/>
      <c r="AH10" s="611"/>
      <c r="AI10" s="611"/>
      <c r="AJ10" s="611"/>
      <c r="AK10" s="611"/>
      <c r="AL10" s="612" t="s">
        <v>129</v>
      </c>
      <c r="AM10" s="613"/>
      <c r="AN10" s="613"/>
      <c r="AO10" s="614"/>
      <c r="AP10" s="604" t="s">
        <v>246</v>
      </c>
      <c r="AQ10" s="605"/>
      <c r="AR10" s="605"/>
      <c r="AS10" s="605"/>
      <c r="AT10" s="605"/>
      <c r="AU10" s="605"/>
      <c r="AV10" s="605"/>
      <c r="AW10" s="605"/>
      <c r="AX10" s="605"/>
      <c r="AY10" s="605"/>
      <c r="AZ10" s="605"/>
      <c r="BA10" s="605"/>
      <c r="BB10" s="605"/>
      <c r="BC10" s="605"/>
      <c r="BD10" s="605"/>
      <c r="BE10" s="605"/>
      <c r="BF10" s="606"/>
      <c r="BG10" s="607">
        <v>63988</v>
      </c>
      <c r="BH10" s="608"/>
      <c r="BI10" s="608"/>
      <c r="BJ10" s="608"/>
      <c r="BK10" s="608"/>
      <c r="BL10" s="608"/>
      <c r="BM10" s="608"/>
      <c r="BN10" s="609"/>
      <c r="BO10" s="610">
        <v>2.1</v>
      </c>
      <c r="BP10" s="610"/>
      <c r="BQ10" s="610"/>
      <c r="BR10" s="610"/>
      <c r="BS10" s="611" t="s">
        <v>129</v>
      </c>
      <c r="BT10" s="611"/>
      <c r="BU10" s="611"/>
      <c r="BV10" s="611"/>
      <c r="BW10" s="611"/>
      <c r="BX10" s="611"/>
      <c r="BY10" s="611"/>
      <c r="BZ10" s="611"/>
      <c r="CA10" s="611"/>
      <c r="CB10" s="615"/>
      <c r="CD10" s="604" t="s">
        <v>247</v>
      </c>
      <c r="CE10" s="605"/>
      <c r="CF10" s="605"/>
      <c r="CG10" s="605"/>
      <c r="CH10" s="605"/>
      <c r="CI10" s="605"/>
      <c r="CJ10" s="605"/>
      <c r="CK10" s="605"/>
      <c r="CL10" s="605"/>
      <c r="CM10" s="605"/>
      <c r="CN10" s="605"/>
      <c r="CO10" s="605"/>
      <c r="CP10" s="605"/>
      <c r="CQ10" s="606"/>
      <c r="CR10" s="607">
        <v>4713</v>
      </c>
      <c r="CS10" s="608"/>
      <c r="CT10" s="608"/>
      <c r="CU10" s="608"/>
      <c r="CV10" s="608"/>
      <c r="CW10" s="608"/>
      <c r="CX10" s="608"/>
      <c r="CY10" s="609"/>
      <c r="CZ10" s="610">
        <v>0</v>
      </c>
      <c r="DA10" s="610"/>
      <c r="DB10" s="610"/>
      <c r="DC10" s="610"/>
      <c r="DD10" s="616" t="s">
        <v>129</v>
      </c>
      <c r="DE10" s="608"/>
      <c r="DF10" s="608"/>
      <c r="DG10" s="608"/>
      <c r="DH10" s="608"/>
      <c r="DI10" s="608"/>
      <c r="DJ10" s="608"/>
      <c r="DK10" s="608"/>
      <c r="DL10" s="608"/>
      <c r="DM10" s="608"/>
      <c r="DN10" s="608"/>
      <c r="DO10" s="608"/>
      <c r="DP10" s="609"/>
      <c r="DQ10" s="616">
        <v>4713</v>
      </c>
      <c r="DR10" s="608"/>
      <c r="DS10" s="608"/>
      <c r="DT10" s="608"/>
      <c r="DU10" s="608"/>
      <c r="DV10" s="608"/>
      <c r="DW10" s="608"/>
      <c r="DX10" s="608"/>
      <c r="DY10" s="608"/>
      <c r="DZ10" s="608"/>
      <c r="EA10" s="608"/>
      <c r="EB10" s="608"/>
      <c r="EC10" s="617"/>
    </row>
    <row r="11" spans="2:143" ht="11.25" customHeight="1" x14ac:dyDescent="0.15">
      <c r="B11" s="604" t="s">
        <v>248</v>
      </c>
      <c r="C11" s="605"/>
      <c r="D11" s="605"/>
      <c r="E11" s="605"/>
      <c r="F11" s="605"/>
      <c r="G11" s="605"/>
      <c r="H11" s="605"/>
      <c r="I11" s="605"/>
      <c r="J11" s="605"/>
      <c r="K11" s="605"/>
      <c r="L11" s="605"/>
      <c r="M11" s="605"/>
      <c r="N11" s="605"/>
      <c r="O11" s="605"/>
      <c r="P11" s="605"/>
      <c r="Q11" s="606"/>
      <c r="R11" s="607">
        <v>670024</v>
      </c>
      <c r="S11" s="608"/>
      <c r="T11" s="608"/>
      <c r="U11" s="608"/>
      <c r="V11" s="608"/>
      <c r="W11" s="608"/>
      <c r="X11" s="608"/>
      <c r="Y11" s="609"/>
      <c r="Z11" s="612">
        <v>2.5</v>
      </c>
      <c r="AA11" s="613"/>
      <c r="AB11" s="613"/>
      <c r="AC11" s="619"/>
      <c r="AD11" s="616">
        <v>670024</v>
      </c>
      <c r="AE11" s="608"/>
      <c r="AF11" s="608"/>
      <c r="AG11" s="608"/>
      <c r="AH11" s="608"/>
      <c r="AI11" s="608"/>
      <c r="AJ11" s="608"/>
      <c r="AK11" s="609"/>
      <c r="AL11" s="612">
        <v>5.5</v>
      </c>
      <c r="AM11" s="613"/>
      <c r="AN11" s="613"/>
      <c r="AO11" s="614"/>
      <c r="AP11" s="604" t="s">
        <v>249</v>
      </c>
      <c r="AQ11" s="605"/>
      <c r="AR11" s="605"/>
      <c r="AS11" s="605"/>
      <c r="AT11" s="605"/>
      <c r="AU11" s="605"/>
      <c r="AV11" s="605"/>
      <c r="AW11" s="605"/>
      <c r="AX11" s="605"/>
      <c r="AY11" s="605"/>
      <c r="AZ11" s="605"/>
      <c r="BA11" s="605"/>
      <c r="BB11" s="605"/>
      <c r="BC11" s="605"/>
      <c r="BD11" s="605"/>
      <c r="BE11" s="605"/>
      <c r="BF11" s="606"/>
      <c r="BG11" s="607">
        <v>105157</v>
      </c>
      <c r="BH11" s="608"/>
      <c r="BI11" s="608"/>
      <c r="BJ11" s="608"/>
      <c r="BK11" s="608"/>
      <c r="BL11" s="608"/>
      <c r="BM11" s="608"/>
      <c r="BN11" s="609"/>
      <c r="BO11" s="610">
        <v>3.4</v>
      </c>
      <c r="BP11" s="610"/>
      <c r="BQ11" s="610"/>
      <c r="BR11" s="610"/>
      <c r="BS11" s="611">
        <v>29552</v>
      </c>
      <c r="BT11" s="611"/>
      <c r="BU11" s="611"/>
      <c r="BV11" s="611"/>
      <c r="BW11" s="611"/>
      <c r="BX11" s="611"/>
      <c r="BY11" s="611"/>
      <c r="BZ11" s="611"/>
      <c r="CA11" s="611"/>
      <c r="CB11" s="615"/>
      <c r="CD11" s="604" t="s">
        <v>250</v>
      </c>
      <c r="CE11" s="605"/>
      <c r="CF11" s="605"/>
      <c r="CG11" s="605"/>
      <c r="CH11" s="605"/>
      <c r="CI11" s="605"/>
      <c r="CJ11" s="605"/>
      <c r="CK11" s="605"/>
      <c r="CL11" s="605"/>
      <c r="CM11" s="605"/>
      <c r="CN11" s="605"/>
      <c r="CO11" s="605"/>
      <c r="CP11" s="605"/>
      <c r="CQ11" s="606"/>
      <c r="CR11" s="607">
        <v>1222054</v>
      </c>
      <c r="CS11" s="608"/>
      <c r="CT11" s="608"/>
      <c r="CU11" s="608"/>
      <c r="CV11" s="608"/>
      <c r="CW11" s="608"/>
      <c r="CX11" s="608"/>
      <c r="CY11" s="609"/>
      <c r="CZ11" s="610">
        <v>4.7</v>
      </c>
      <c r="DA11" s="610"/>
      <c r="DB11" s="610"/>
      <c r="DC11" s="610"/>
      <c r="DD11" s="616">
        <v>397582</v>
      </c>
      <c r="DE11" s="608"/>
      <c r="DF11" s="608"/>
      <c r="DG11" s="608"/>
      <c r="DH11" s="608"/>
      <c r="DI11" s="608"/>
      <c r="DJ11" s="608"/>
      <c r="DK11" s="608"/>
      <c r="DL11" s="608"/>
      <c r="DM11" s="608"/>
      <c r="DN11" s="608"/>
      <c r="DO11" s="608"/>
      <c r="DP11" s="609"/>
      <c r="DQ11" s="616">
        <v>599494</v>
      </c>
      <c r="DR11" s="608"/>
      <c r="DS11" s="608"/>
      <c r="DT11" s="608"/>
      <c r="DU11" s="608"/>
      <c r="DV11" s="608"/>
      <c r="DW11" s="608"/>
      <c r="DX11" s="608"/>
      <c r="DY11" s="608"/>
      <c r="DZ11" s="608"/>
      <c r="EA11" s="608"/>
      <c r="EB11" s="608"/>
      <c r="EC11" s="617"/>
    </row>
    <row r="12" spans="2:143" ht="11.25" customHeight="1" x14ac:dyDescent="0.15">
      <c r="B12" s="604" t="s">
        <v>251</v>
      </c>
      <c r="C12" s="605"/>
      <c r="D12" s="605"/>
      <c r="E12" s="605"/>
      <c r="F12" s="605"/>
      <c r="G12" s="605"/>
      <c r="H12" s="605"/>
      <c r="I12" s="605"/>
      <c r="J12" s="605"/>
      <c r="K12" s="605"/>
      <c r="L12" s="605"/>
      <c r="M12" s="605"/>
      <c r="N12" s="605"/>
      <c r="O12" s="605"/>
      <c r="P12" s="605"/>
      <c r="Q12" s="606"/>
      <c r="R12" s="607">
        <v>6445</v>
      </c>
      <c r="S12" s="608"/>
      <c r="T12" s="608"/>
      <c r="U12" s="608"/>
      <c r="V12" s="608"/>
      <c r="W12" s="608"/>
      <c r="X12" s="608"/>
      <c r="Y12" s="609"/>
      <c r="Z12" s="610">
        <v>0</v>
      </c>
      <c r="AA12" s="610"/>
      <c r="AB12" s="610"/>
      <c r="AC12" s="610"/>
      <c r="AD12" s="611">
        <v>6445</v>
      </c>
      <c r="AE12" s="611"/>
      <c r="AF12" s="611"/>
      <c r="AG12" s="611"/>
      <c r="AH12" s="611"/>
      <c r="AI12" s="611"/>
      <c r="AJ12" s="611"/>
      <c r="AK12" s="611"/>
      <c r="AL12" s="612">
        <v>0.1</v>
      </c>
      <c r="AM12" s="613"/>
      <c r="AN12" s="613"/>
      <c r="AO12" s="614"/>
      <c r="AP12" s="604" t="s">
        <v>252</v>
      </c>
      <c r="AQ12" s="605"/>
      <c r="AR12" s="605"/>
      <c r="AS12" s="605"/>
      <c r="AT12" s="605"/>
      <c r="AU12" s="605"/>
      <c r="AV12" s="605"/>
      <c r="AW12" s="605"/>
      <c r="AX12" s="605"/>
      <c r="AY12" s="605"/>
      <c r="AZ12" s="605"/>
      <c r="BA12" s="605"/>
      <c r="BB12" s="605"/>
      <c r="BC12" s="605"/>
      <c r="BD12" s="605"/>
      <c r="BE12" s="605"/>
      <c r="BF12" s="606"/>
      <c r="BG12" s="607">
        <v>1741177</v>
      </c>
      <c r="BH12" s="608"/>
      <c r="BI12" s="608"/>
      <c r="BJ12" s="608"/>
      <c r="BK12" s="608"/>
      <c r="BL12" s="608"/>
      <c r="BM12" s="608"/>
      <c r="BN12" s="609"/>
      <c r="BO12" s="610">
        <v>57.1</v>
      </c>
      <c r="BP12" s="610"/>
      <c r="BQ12" s="610"/>
      <c r="BR12" s="610"/>
      <c r="BS12" s="611" t="s">
        <v>129</v>
      </c>
      <c r="BT12" s="611"/>
      <c r="BU12" s="611"/>
      <c r="BV12" s="611"/>
      <c r="BW12" s="611"/>
      <c r="BX12" s="611"/>
      <c r="BY12" s="611"/>
      <c r="BZ12" s="611"/>
      <c r="CA12" s="611"/>
      <c r="CB12" s="615"/>
      <c r="CD12" s="604" t="s">
        <v>253</v>
      </c>
      <c r="CE12" s="605"/>
      <c r="CF12" s="605"/>
      <c r="CG12" s="605"/>
      <c r="CH12" s="605"/>
      <c r="CI12" s="605"/>
      <c r="CJ12" s="605"/>
      <c r="CK12" s="605"/>
      <c r="CL12" s="605"/>
      <c r="CM12" s="605"/>
      <c r="CN12" s="605"/>
      <c r="CO12" s="605"/>
      <c r="CP12" s="605"/>
      <c r="CQ12" s="606"/>
      <c r="CR12" s="607">
        <v>671228</v>
      </c>
      <c r="CS12" s="608"/>
      <c r="CT12" s="608"/>
      <c r="CU12" s="608"/>
      <c r="CV12" s="608"/>
      <c r="CW12" s="608"/>
      <c r="CX12" s="608"/>
      <c r="CY12" s="609"/>
      <c r="CZ12" s="610">
        <v>2.6</v>
      </c>
      <c r="DA12" s="610"/>
      <c r="DB12" s="610"/>
      <c r="DC12" s="610"/>
      <c r="DD12" s="616">
        <v>272411</v>
      </c>
      <c r="DE12" s="608"/>
      <c r="DF12" s="608"/>
      <c r="DG12" s="608"/>
      <c r="DH12" s="608"/>
      <c r="DI12" s="608"/>
      <c r="DJ12" s="608"/>
      <c r="DK12" s="608"/>
      <c r="DL12" s="608"/>
      <c r="DM12" s="608"/>
      <c r="DN12" s="608"/>
      <c r="DO12" s="608"/>
      <c r="DP12" s="609"/>
      <c r="DQ12" s="616">
        <v>583609</v>
      </c>
      <c r="DR12" s="608"/>
      <c r="DS12" s="608"/>
      <c r="DT12" s="608"/>
      <c r="DU12" s="608"/>
      <c r="DV12" s="608"/>
      <c r="DW12" s="608"/>
      <c r="DX12" s="608"/>
      <c r="DY12" s="608"/>
      <c r="DZ12" s="608"/>
      <c r="EA12" s="608"/>
      <c r="EB12" s="608"/>
      <c r="EC12" s="617"/>
    </row>
    <row r="13" spans="2:143" ht="11.25" customHeight="1" x14ac:dyDescent="0.15">
      <c r="B13" s="604" t="s">
        <v>254</v>
      </c>
      <c r="C13" s="605"/>
      <c r="D13" s="605"/>
      <c r="E13" s="605"/>
      <c r="F13" s="605"/>
      <c r="G13" s="605"/>
      <c r="H13" s="605"/>
      <c r="I13" s="605"/>
      <c r="J13" s="605"/>
      <c r="K13" s="605"/>
      <c r="L13" s="605"/>
      <c r="M13" s="605"/>
      <c r="N13" s="605"/>
      <c r="O13" s="605"/>
      <c r="P13" s="605"/>
      <c r="Q13" s="606"/>
      <c r="R13" s="607" t="s">
        <v>129</v>
      </c>
      <c r="S13" s="608"/>
      <c r="T13" s="608"/>
      <c r="U13" s="608"/>
      <c r="V13" s="608"/>
      <c r="W13" s="608"/>
      <c r="X13" s="608"/>
      <c r="Y13" s="609"/>
      <c r="Z13" s="610" t="s">
        <v>129</v>
      </c>
      <c r="AA13" s="610"/>
      <c r="AB13" s="610"/>
      <c r="AC13" s="610"/>
      <c r="AD13" s="611" t="s">
        <v>129</v>
      </c>
      <c r="AE13" s="611"/>
      <c r="AF13" s="611"/>
      <c r="AG13" s="611"/>
      <c r="AH13" s="611"/>
      <c r="AI13" s="611"/>
      <c r="AJ13" s="611"/>
      <c r="AK13" s="611"/>
      <c r="AL13" s="612" t="s">
        <v>129</v>
      </c>
      <c r="AM13" s="613"/>
      <c r="AN13" s="613"/>
      <c r="AO13" s="614"/>
      <c r="AP13" s="604" t="s">
        <v>255</v>
      </c>
      <c r="AQ13" s="605"/>
      <c r="AR13" s="605"/>
      <c r="AS13" s="605"/>
      <c r="AT13" s="605"/>
      <c r="AU13" s="605"/>
      <c r="AV13" s="605"/>
      <c r="AW13" s="605"/>
      <c r="AX13" s="605"/>
      <c r="AY13" s="605"/>
      <c r="AZ13" s="605"/>
      <c r="BA13" s="605"/>
      <c r="BB13" s="605"/>
      <c r="BC13" s="605"/>
      <c r="BD13" s="605"/>
      <c r="BE13" s="605"/>
      <c r="BF13" s="606"/>
      <c r="BG13" s="607">
        <v>1675495</v>
      </c>
      <c r="BH13" s="608"/>
      <c r="BI13" s="608"/>
      <c r="BJ13" s="608"/>
      <c r="BK13" s="608"/>
      <c r="BL13" s="608"/>
      <c r="BM13" s="608"/>
      <c r="BN13" s="609"/>
      <c r="BO13" s="610">
        <v>55</v>
      </c>
      <c r="BP13" s="610"/>
      <c r="BQ13" s="610"/>
      <c r="BR13" s="610"/>
      <c r="BS13" s="611" t="s">
        <v>129</v>
      </c>
      <c r="BT13" s="611"/>
      <c r="BU13" s="611"/>
      <c r="BV13" s="611"/>
      <c r="BW13" s="611"/>
      <c r="BX13" s="611"/>
      <c r="BY13" s="611"/>
      <c r="BZ13" s="611"/>
      <c r="CA13" s="611"/>
      <c r="CB13" s="615"/>
      <c r="CD13" s="604" t="s">
        <v>256</v>
      </c>
      <c r="CE13" s="605"/>
      <c r="CF13" s="605"/>
      <c r="CG13" s="605"/>
      <c r="CH13" s="605"/>
      <c r="CI13" s="605"/>
      <c r="CJ13" s="605"/>
      <c r="CK13" s="605"/>
      <c r="CL13" s="605"/>
      <c r="CM13" s="605"/>
      <c r="CN13" s="605"/>
      <c r="CO13" s="605"/>
      <c r="CP13" s="605"/>
      <c r="CQ13" s="606"/>
      <c r="CR13" s="607">
        <v>2369356</v>
      </c>
      <c r="CS13" s="608"/>
      <c r="CT13" s="608"/>
      <c r="CU13" s="608"/>
      <c r="CV13" s="608"/>
      <c r="CW13" s="608"/>
      <c r="CX13" s="608"/>
      <c r="CY13" s="609"/>
      <c r="CZ13" s="610">
        <v>9.1</v>
      </c>
      <c r="DA13" s="610"/>
      <c r="DB13" s="610"/>
      <c r="DC13" s="610"/>
      <c r="DD13" s="616">
        <v>1477673</v>
      </c>
      <c r="DE13" s="608"/>
      <c r="DF13" s="608"/>
      <c r="DG13" s="608"/>
      <c r="DH13" s="608"/>
      <c r="DI13" s="608"/>
      <c r="DJ13" s="608"/>
      <c r="DK13" s="608"/>
      <c r="DL13" s="608"/>
      <c r="DM13" s="608"/>
      <c r="DN13" s="608"/>
      <c r="DO13" s="608"/>
      <c r="DP13" s="609"/>
      <c r="DQ13" s="616">
        <v>1054597</v>
      </c>
      <c r="DR13" s="608"/>
      <c r="DS13" s="608"/>
      <c r="DT13" s="608"/>
      <c r="DU13" s="608"/>
      <c r="DV13" s="608"/>
      <c r="DW13" s="608"/>
      <c r="DX13" s="608"/>
      <c r="DY13" s="608"/>
      <c r="DZ13" s="608"/>
      <c r="EA13" s="608"/>
      <c r="EB13" s="608"/>
      <c r="EC13" s="617"/>
    </row>
    <row r="14" spans="2:143" ht="11.25" customHeight="1" x14ac:dyDescent="0.15">
      <c r="B14" s="604" t="s">
        <v>257</v>
      </c>
      <c r="C14" s="605"/>
      <c r="D14" s="605"/>
      <c r="E14" s="605"/>
      <c r="F14" s="605"/>
      <c r="G14" s="605"/>
      <c r="H14" s="605"/>
      <c r="I14" s="605"/>
      <c r="J14" s="605"/>
      <c r="K14" s="605"/>
      <c r="L14" s="605"/>
      <c r="M14" s="605"/>
      <c r="N14" s="605"/>
      <c r="O14" s="605"/>
      <c r="P14" s="605"/>
      <c r="Q14" s="606"/>
      <c r="R14" s="607" t="s">
        <v>129</v>
      </c>
      <c r="S14" s="608"/>
      <c r="T14" s="608"/>
      <c r="U14" s="608"/>
      <c r="V14" s="608"/>
      <c r="W14" s="608"/>
      <c r="X14" s="608"/>
      <c r="Y14" s="609"/>
      <c r="Z14" s="610" t="s">
        <v>129</v>
      </c>
      <c r="AA14" s="610"/>
      <c r="AB14" s="610"/>
      <c r="AC14" s="610"/>
      <c r="AD14" s="611" t="s">
        <v>129</v>
      </c>
      <c r="AE14" s="611"/>
      <c r="AF14" s="611"/>
      <c r="AG14" s="611"/>
      <c r="AH14" s="611"/>
      <c r="AI14" s="611"/>
      <c r="AJ14" s="611"/>
      <c r="AK14" s="611"/>
      <c r="AL14" s="612" t="s">
        <v>129</v>
      </c>
      <c r="AM14" s="613"/>
      <c r="AN14" s="613"/>
      <c r="AO14" s="614"/>
      <c r="AP14" s="604" t="s">
        <v>258</v>
      </c>
      <c r="AQ14" s="605"/>
      <c r="AR14" s="605"/>
      <c r="AS14" s="605"/>
      <c r="AT14" s="605"/>
      <c r="AU14" s="605"/>
      <c r="AV14" s="605"/>
      <c r="AW14" s="605"/>
      <c r="AX14" s="605"/>
      <c r="AY14" s="605"/>
      <c r="AZ14" s="605"/>
      <c r="BA14" s="605"/>
      <c r="BB14" s="605"/>
      <c r="BC14" s="605"/>
      <c r="BD14" s="605"/>
      <c r="BE14" s="605"/>
      <c r="BF14" s="606"/>
      <c r="BG14" s="607">
        <v>119293</v>
      </c>
      <c r="BH14" s="608"/>
      <c r="BI14" s="608"/>
      <c r="BJ14" s="608"/>
      <c r="BK14" s="608"/>
      <c r="BL14" s="608"/>
      <c r="BM14" s="608"/>
      <c r="BN14" s="609"/>
      <c r="BO14" s="610">
        <v>3.9</v>
      </c>
      <c r="BP14" s="610"/>
      <c r="BQ14" s="610"/>
      <c r="BR14" s="610"/>
      <c r="BS14" s="611" t="s">
        <v>129</v>
      </c>
      <c r="BT14" s="611"/>
      <c r="BU14" s="611"/>
      <c r="BV14" s="611"/>
      <c r="BW14" s="611"/>
      <c r="BX14" s="611"/>
      <c r="BY14" s="611"/>
      <c r="BZ14" s="611"/>
      <c r="CA14" s="611"/>
      <c r="CB14" s="615"/>
      <c r="CD14" s="604" t="s">
        <v>259</v>
      </c>
      <c r="CE14" s="605"/>
      <c r="CF14" s="605"/>
      <c r="CG14" s="605"/>
      <c r="CH14" s="605"/>
      <c r="CI14" s="605"/>
      <c r="CJ14" s="605"/>
      <c r="CK14" s="605"/>
      <c r="CL14" s="605"/>
      <c r="CM14" s="605"/>
      <c r="CN14" s="605"/>
      <c r="CO14" s="605"/>
      <c r="CP14" s="605"/>
      <c r="CQ14" s="606"/>
      <c r="CR14" s="607">
        <v>754182</v>
      </c>
      <c r="CS14" s="608"/>
      <c r="CT14" s="608"/>
      <c r="CU14" s="608"/>
      <c r="CV14" s="608"/>
      <c r="CW14" s="608"/>
      <c r="CX14" s="608"/>
      <c r="CY14" s="609"/>
      <c r="CZ14" s="610">
        <v>2.9</v>
      </c>
      <c r="DA14" s="610"/>
      <c r="DB14" s="610"/>
      <c r="DC14" s="610"/>
      <c r="DD14" s="616">
        <v>20886</v>
      </c>
      <c r="DE14" s="608"/>
      <c r="DF14" s="608"/>
      <c r="DG14" s="608"/>
      <c r="DH14" s="608"/>
      <c r="DI14" s="608"/>
      <c r="DJ14" s="608"/>
      <c r="DK14" s="608"/>
      <c r="DL14" s="608"/>
      <c r="DM14" s="608"/>
      <c r="DN14" s="608"/>
      <c r="DO14" s="608"/>
      <c r="DP14" s="609"/>
      <c r="DQ14" s="616">
        <v>663405</v>
      </c>
      <c r="DR14" s="608"/>
      <c r="DS14" s="608"/>
      <c r="DT14" s="608"/>
      <c r="DU14" s="608"/>
      <c r="DV14" s="608"/>
      <c r="DW14" s="608"/>
      <c r="DX14" s="608"/>
      <c r="DY14" s="608"/>
      <c r="DZ14" s="608"/>
      <c r="EA14" s="608"/>
      <c r="EB14" s="608"/>
      <c r="EC14" s="617"/>
    </row>
    <row r="15" spans="2:143" ht="11.25" customHeight="1" x14ac:dyDescent="0.15">
      <c r="B15" s="604" t="s">
        <v>260</v>
      </c>
      <c r="C15" s="605"/>
      <c r="D15" s="605"/>
      <c r="E15" s="605"/>
      <c r="F15" s="605"/>
      <c r="G15" s="605"/>
      <c r="H15" s="605"/>
      <c r="I15" s="605"/>
      <c r="J15" s="605"/>
      <c r="K15" s="605"/>
      <c r="L15" s="605"/>
      <c r="M15" s="605"/>
      <c r="N15" s="605"/>
      <c r="O15" s="605"/>
      <c r="P15" s="605"/>
      <c r="Q15" s="606"/>
      <c r="R15" s="607" t="s">
        <v>129</v>
      </c>
      <c r="S15" s="608"/>
      <c r="T15" s="608"/>
      <c r="U15" s="608"/>
      <c r="V15" s="608"/>
      <c r="W15" s="608"/>
      <c r="X15" s="608"/>
      <c r="Y15" s="609"/>
      <c r="Z15" s="610" t="s">
        <v>129</v>
      </c>
      <c r="AA15" s="610"/>
      <c r="AB15" s="610"/>
      <c r="AC15" s="610"/>
      <c r="AD15" s="611" t="s">
        <v>129</v>
      </c>
      <c r="AE15" s="611"/>
      <c r="AF15" s="611"/>
      <c r="AG15" s="611"/>
      <c r="AH15" s="611"/>
      <c r="AI15" s="611"/>
      <c r="AJ15" s="611"/>
      <c r="AK15" s="611"/>
      <c r="AL15" s="612" t="s">
        <v>129</v>
      </c>
      <c r="AM15" s="613"/>
      <c r="AN15" s="613"/>
      <c r="AO15" s="614"/>
      <c r="AP15" s="604" t="s">
        <v>261</v>
      </c>
      <c r="AQ15" s="605"/>
      <c r="AR15" s="605"/>
      <c r="AS15" s="605"/>
      <c r="AT15" s="605"/>
      <c r="AU15" s="605"/>
      <c r="AV15" s="605"/>
      <c r="AW15" s="605"/>
      <c r="AX15" s="605"/>
      <c r="AY15" s="605"/>
      <c r="AZ15" s="605"/>
      <c r="BA15" s="605"/>
      <c r="BB15" s="605"/>
      <c r="BC15" s="605"/>
      <c r="BD15" s="605"/>
      <c r="BE15" s="605"/>
      <c r="BF15" s="606"/>
      <c r="BG15" s="607">
        <v>176584</v>
      </c>
      <c r="BH15" s="608"/>
      <c r="BI15" s="608"/>
      <c r="BJ15" s="608"/>
      <c r="BK15" s="608"/>
      <c r="BL15" s="608"/>
      <c r="BM15" s="608"/>
      <c r="BN15" s="609"/>
      <c r="BO15" s="610">
        <v>5.8</v>
      </c>
      <c r="BP15" s="610"/>
      <c r="BQ15" s="610"/>
      <c r="BR15" s="610"/>
      <c r="BS15" s="611" t="s">
        <v>129</v>
      </c>
      <c r="BT15" s="611"/>
      <c r="BU15" s="611"/>
      <c r="BV15" s="611"/>
      <c r="BW15" s="611"/>
      <c r="BX15" s="611"/>
      <c r="BY15" s="611"/>
      <c r="BZ15" s="611"/>
      <c r="CA15" s="611"/>
      <c r="CB15" s="615"/>
      <c r="CD15" s="604" t="s">
        <v>262</v>
      </c>
      <c r="CE15" s="605"/>
      <c r="CF15" s="605"/>
      <c r="CG15" s="605"/>
      <c r="CH15" s="605"/>
      <c r="CI15" s="605"/>
      <c r="CJ15" s="605"/>
      <c r="CK15" s="605"/>
      <c r="CL15" s="605"/>
      <c r="CM15" s="605"/>
      <c r="CN15" s="605"/>
      <c r="CO15" s="605"/>
      <c r="CP15" s="605"/>
      <c r="CQ15" s="606"/>
      <c r="CR15" s="607">
        <v>2215002</v>
      </c>
      <c r="CS15" s="608"/>
      <c r="CT15" s="608"/>
      <c r="CU15" s="608"/>
      <c r="CV15" s="608"/>
      <c r="CW15" s="608"/>
      <c r="CX15" s="608"/>
      <c r="CY15" s="609"/>
      <c r="CZ15" s="610">
        <v>8.5</v>
      </c>
      <c r="DA15" s="610"/>
      <c r="DB15" s="610"/>
      <c r="DC15" s="610"/>
      <c r="DD15" s="616">
        <v>584585</v>
      </c>
      <c r="DE15" s="608"/>
      <c r="DF15" s="608"/>
      <c r="DG15" s="608"/>
      <c r="DH15" s="608"/>
      <c r="DI15" s="608"/>
      <c r="DJ15" s="608"/>
      <c r="DK15" s="608"/>
      <c r="DL15" s="608"/>
      <c r="DM15" s="608"/>
      <c r="DN15" s="608"/>
      <c r="DO15" s="608"/>
      <c r="DP15" s="609"/>
      <c r="DQ15" s="616">
        <v>1444584</v>
      </c>
      <c r="DR15" s="608"/>
      <c r="DS15" s="608"/>
      <c r="DT15" s="608"/>
      <c r="DU15" s="608"/>
      <c r="DV15" s="608"/>
      <c r="DW15" s="608"/>
      <c r="DX15" s="608"/>
      <c r="DY15" s="608"/>
      <c r="DZ15" s="608"/>
      <c r="EA15" s="608"/>
      <c r="EB15" s="608"/>
      <c r="EC15" s="617"/>
    </row>
    <row r="16" spans="2:143" ht="11.25" customHeight="1" x14ac:dyDescent="0.15">
      <c r="B16" s="604" t="s">
        <v>263</v>
      </c>
      <c r="C16" s="605"/>
      <c r="D16" s="605"/>
      <c r="E16" s="605"/>
      <c r="F16" s="605"/>
      <c r="G16" s="605"/>
      <c r="H16" s="605"/>
      <c r="I16" s="605"/>
      <c r="J16" s="605"/>
      <c r="K16" s="605"/>
      <c r="L16" s="605"/>
      <c r="M16" s="605"/>
      <c r="N16" s="605"/>
      <c r="O16" s="605"/>
      <c r="P16" s="605"/>
      <c r="Q16" s="606"/>
      <c r="R16" s="607">
        <v>15074</v>
      </c>
      <c r="S16" s="608"/>
      <c r="T16" s="608"/>
      <c r="U16" s="608"/>
      <c r="V16" s="608"/>
      <c r="W16" s="608"/>
      <c r="X16" s="608"/>
      <c r="Y16" s="609"/>
      <c r="Z16" s="610">
        <v>0.1</v>
      </c>
      <c r="AA16" s="610"/>
      <c r="AB16" s="610"/>
      <c r="AC16" s="610"/>
      <c r="AD16" s="611">
        <v>15074</v>
      </c>
      <c r="AE16" s="611"/>
      <c r="AF16" s="611"/>
      <c r="AG16" s="611"/>
      <c r="AH16" s="611"/>
      <c r="AI16" s="611"/>
      <c r="AJ16" s="611"/>
      <c r="AK16" s="611"/>
      <c r="AL16" s="612">
        <v>0.1</v>
      </c>
      <c r="AM16" s="613"/>
      <c r="AN16" s="613"/>
      <c r="AO16" s="614"/>
      <c r="AP16" s="604" t="s">
        <v>264</v>
      </c>
      <c r="AQ16" s="605"/>
      <c r="AR16" s="605"/>
      <c r="AS16" s="605"/>
      <c r="AT16" s="605"/>
      <c r="AU16" s="605"/>
      <c r="AV16" s="605"/>
      <c r="AW16" s="605"/>
      <c r="AX16" s="605"/>
      <c r="AY16" s="605"/>
      <c r="AZ16" s="605"/>
      <c r="BA16" s="605"/>
      <c r="BB16" s="605"/>
      <c r="BC16" s="605"/>
      <c r="BD16" s="605"/>
      <c r="BE16" s="605"/>
      <c r="BF16" s="606"/>
      <c r="BG16" s="607" t="s">
        <v>129</v>
      </c>
      <c r="BH16" s="608"/>
      <c r="BI16" s="608"/>
      <c r="BJ16" s="608"/>
      <c r="BK16" s="608"/>
      <c r="BL16" s="608"/>
      <c r="BM16" s="608"/>
      <c r="BN16" s="609"/>
      <c r="BO16" s="610" t="s">
        <v>129</v>
      </c>
      <c r="BP16" s="610"/>
      <c r="BQ16" s="610"/>
      <c r="BR16" s="610"/>
      <c r="BS16" s="611" t="s">
        <v>129</v>
      </c>
      <c r="BT16" s="611"/>
      <c r="BU16" s="611"/>
      <c r="BV16" s="611"/>
      <c r="BW16" s="611"/>
      <c r="BX16" s="611"/>
      <c r="BY16" s="611"/>
      <c r="BZ16" s="611"/>
      <c r="CA16" s="611"/>
      <c r="CB16" s="615"/>
      <c r="CD16" s="604" t="s">
        <v>265</v>
      </c>
      <c r="CE16" s="605"/>
      <c r="CF16" s="605"/>
      <c r="CG16" s="605"/>
      <c r="CH16" s="605"/>
      <c r="CI16" s="605"/>
      <c r="CJ16" s="605"/>
      <c r="CK16" s="605"/>
      <c r="CL16" s="605"/>
      <c r="CM16" s="605"/>
      <c r="CN16" s="605"/>
      <c r="CO16" s="605"/>
      <c r="CP16" s="605"/>
      <c r="CQ16" s="606"/>
      <c r="CR16" s="607">
        <v>81351</v>
      </c>
      <c r="CS16" s="608"/>
      <c r="CT16" s="608"/>
      <c r="CU16" s="608"/>
      <c r="CV16" s="608"/>
      <c r="CW16" s="608"/>
      <c r="CX16" s="608"/>
      <c r="CY16" s="609"/>
      <c r="CZ16" s="610">
        <v>0.3</v>
      </c>
      <c r="DA16" s="610"/>
      <c r="DB16" s="610"/>
      <c r="DC16" s="610"/>
      <c r="DD16" s="616" t="s">
        <v>129</v>
      </c>
      <c r="DE16" s="608"/>
      <c r="DF16" s="608"/>
      <c r="DG16" s="608"/>
      <c r="DH16" s="608"/>
      <c r="DI16" s="608"/>
      <c r="DJ16" s="608"/>
      <c r="DK16" s="608"/>
      <c r="DL16" s="608"/>
      <c r="DM16" s="608"/>
      <c r="DN16" s="608"/>
      <c r="DO16" s="608"/>
      <c r="DP16" s="609"/>
      <c r="DQ16" s="616">
        <v>2441</v>
      </c>
      <c r="DR16" s="608"/>
      <c r="DS16" s="608"/>
      <c r="DT16" s="608"/>
      <c r="DU16" s="608"/>
      <c r="DV16" s="608"/>
      <c r="DW16" s="608"/>
      <c r="DX16" s="608"/>
      <c r="DY16" s="608"/>
      <c r="DZ16" s="608"/>
      <c r="EA16" s="608"/>
      <c r="EB16" s="608"/>
      <c r="EC16" s="617"/>
    </row>
    <row r="17" spans="2:133" ht="11.25" customHeight="1" x14ac:dyDescent="0.15">
      <c r="B17" s="604" t="s">
        <v>266</v>
      </c>
      <c r="C17" s="605"/>
      <c r="D17" s="605"/>
      <c r="E17" s="605"/>
      <c r="F17" s="605"/>
      <c r="G17" s="605"/>
      <c r="H17" s="605"/>
      <c r="I17" s="605"/>
      <c r="J17" s="605"/>
      <c r="K17" s="605"/>
      <c r="L17" s="605"/>
      <c r="M17" s="605"/>
      <c r="N17" s="605"/>
      <c r="O17" s="605"/>
      <c r="P17" s="605"/>
      <c r="Q17" s="606"/>
      <c r="R17" s="607">
        <v>44199</v>
      </c>
      <c r="S17" s="608"/>
      <c r="T17" s="608"/>
      <c r="U17" s="608"/>
      <c r="V17" s="608"/>
      <c r="W17" s="608"/>
      <c r="X17" s="608"/>
      <c r="Y17" s="609"/>
      <c r="Z17" s="610">
        <v>0.2</v>
      </c>
      <c r="AA17" s="610"/>
      <c r="AB17" s="610"/>
      <c r="AC17" s="610"/>
      <c r="AD17" s="611">
        <v>44199</v>
      </c>
      <c r="AE17" s="611"/>
      <c r="AF17" s="611"/>
      <c r="AG17" s="611"/>
      <c r="AH17" s="611"/>
      <c r="AI17" s="611"/>
      <c r="AJ17" s="611"/>
      <c r="AK17" s="611"/>
      <c r="AL17" s="612">
        <v>0.4</v>
      </c>
      <c r="AM17" s="613"/>
      <c r="AN17" s="613"/>
      <c r="AO17" s="614"/>
      <c r="AP17" s="604" t="s">
        <v>267</v>
      </c>
      <c r="AQ17" s="605"/>
      <c r="AR17" s="605"/>
      <c r="AS17" s="605"/>
      <c r="AT17" s="605"/>
      <c r="AU17" s="605"/>
      <c r="AV17" s="605"/>
      <c r="AW17" s="605"/>
      <c r="AX17" s="605"/>
      <c r="AY17" s="605"/>
      <c r="AZ17" s="605"/>
      <c r="BA17" s="605"/>
      <c r="BB17" s="605"/>
      <c r="BC17" s="605"/>
      <c r="BD17" s="605"/>
      <c r="BE17" s="605"/>
      <c r="BF17" s="606"/>
      <c r="BG17" s="607" t="s">
        <v>129</v>
      </c>
      <c r="BH17" s="608"/>
      <c r="BI17" s="608"/>
      <c r="BJ17" s="608"/>
      <c r="BK17" s="608"/>
      <c r="BL17" s="608"/>
      <c r="BM17" s="608"/>
      <c r="BN17" s="609"/>
      <c r="BO17" s="610" t="s">
        <v>129</v>
      </c>
      <c r="BP17" s="610"/>
      <c r="BQ17" s="610"/>
      <c r="BR17" s="610"/>
      <c r="BS17" s="611" t="s">
        <v>129</v>
      </c>
      <c r="BT17" s="611"/>
      <c r="BU17" s="611"/>
      <c r="BV17" s="611"/>
      <c r="BW17" s="611"/>
      <c r="BX17" s="611"/>
      <c r="BY17" s="611"/>
      <c r="BZ17" s="611"/>
      <c r="CA17" s="611"/>
      <c r="CB17" s="615"/>
      <c r="CD17" s="604" t="s">
        <v>268</v>
      </c>
      <c r="CE17" s="605"/>
      <c r="CF17" s="605"/>
      <c r="CG17" s="605"/>
      <c r="CH17" s="605"/>
      <c r="CI17" s="605"/>
      <c r="CJ17" s="605"/>
      <c r="CK17" s="605"/>
      <c r="CL17" s="605"/>
      <c r="CM17" s="605"/>
      <c r="CN17" s="605"/>
      <c r="CO17" s="605"/>
      <c r="CP17" s="605"/>
      <c r="CQ17" s="606"/>
      <c r="CR17" s="607">
        <v>2458987</v>
      </c>
      <c r="CS17" s="608"/>
      <c r="CT17" s="608"/>
      <c r="CU17" s="608"/>
      <c r="CV17" s="608"/>
      <c r="CW17" s="608"/>
      <c r="CX17" s="608"/>
      <c r="CY17" s="609"/>
      <c r="CZ17" s="610">
        <v>9.5</v>
      </c>
      <c r="DA17" s="610"/>
      <c r="DB17" s="610"/>
      <c r="DC17" s="610"/>
      <c r="DD17" s="616" t="s">
        <v>129</v>
      </c>
      <c r="DE17" s="608"/>
      <c r="DF17" s="608"/>
      <c r="DG17" s="608"/>
      <c r="DH17" s="608"/>
      <c r="DI17" s="608"/>
      <c r="DJ17" s="608"/>
      <c r="DK17" s="608"/>
      <c r="DL17" s="608"/>
      <c r="DM17" s="608"/>
      <c r="DN17" s="608"/>
      <c r="DO17" s="608"/>
      <c r="DP17" s="609"/>
      <c r="DQ17" s="616">
        <v>2427565</v>
      </c>
      <c r="DR17" s="608"/>
      <c r="DS17" s="608"/>
      <c r="DT17" s="608"/>
      <c r="DU17" s="608"/>
      <c r="DV17" s="608"/>
      <c r="DW17" s="608"/>
      <c r="DX17" s="608"/>
      <c r="DY17" s="608"/>
      <c r="DZ17" s="608"/>
      <c r="EA17" s="608"/>
      <c r="EB17" s="608"/>
      <c r="EC17" s="617"/>
    </row>
    <row r="18" spans="2:133" ht="11.25" customHeight="1" x14ac:dyDescent="0.15">
      <c r="B18" s="604" t="s">
        <v>269</v>
      </c>
      <c r="C18" s="605"/>
      <c r="D18" s="605"/>
      <c r="E18" s="605"/>
      <c r="F18" s="605"/>
      <c r="G18" s="605"/>
      <c r="H18" s="605"/>
      <c r="I18" s="605"/>
      <c r="J18" s="605"/>
      <c r="K18" s="605"/>
      <c r="L18" s="605"/>
      <c r="M18" s="605"/>
      <c r="N18" s="605"/>
      <c r="O18" s="605"/>
      <c r="P18" s="605"/>
      <c r="Q18" s="606"/>
      <c r="R18" s="607">
        <v>83523</v>
      </c>
      <c r="S18" s="608"/>
      <c r="T18" s="608"/>
      <c r="U18" s="608"/>
      <c r="V18" s="608"/>
      <c r="W18" s="608"/>
      <c r="X18" s="608"/>
      <c r="Y18" s="609"/>
      <c r="Z18" s="610">
        <v>0.3</v>
      </c>
      <c r="AA18" s="610"/>
      <c r="AB18" s="610"/>
      <c r="AC18" s="610"/>
      <c r="AD18" s="611">
        <v>83523</v>
      </c>
      <c r="AE18" s="611"/>
      <c r="AF18" s="611"/>
      <c r="AG18" s="611"/>
      <c r="AH18" s="611"/>
      <c r="AI18" s="611"/>
      <c r="AJ18" s="611"/>
      <c r="AK18" s="611"/>
      <c r="AL18" s="612">
        <v>0.69999998807907104</v>
      </c>
      <c r="AM18" s="613"/>
      <c r="AN18" s="613"/>
      <c r="AO18" s="614"/>
      <c r="AP18" s="604" t="s">
        <v>270</v>
      </c>
      <c r="AQ18" s="605"/>
      <c r="AR18" s="605"/>
      <c r="AS18" s="605"/>
      <c r="AT18" s="605"/>
      <c r="AU18" s="605"/>
      <c r="AV18" s="605"/>
      <c r="AW18" s="605"/>
      <c r="AX18" s="605"/>
      <c r="AY18" s="605"/>
      <c r="AZ18" s="605"/>
      <c r="BA18" s="605"/>
      <c r="BB18" s="605"/>
      <c r="BC18" s="605"/>
      <c r="BD18" s="605"/>
      <c r="BE18" s="605"/>
      <c r="BF18" s="606"/>
      <c r="BG18" s="607" t="s">
        <v>129</v>
      </c>
      <c r="BH18" s="608"/>
      <c r="BI18" s="608"/>
      <c r="BJ18" s="608"/>
      <c r="BK18" s="608"/>
      <c r="BL18" s="608"/>
      <c r="BM18" s="608"/>
      <c r="BN18" s="609"/>
      <c r="BO18" s="610" t="s">
        <v>129</v>
      </c>
      <c r="BP18" s="610"/>
      <c r="BQ18" s="610"/>
      <c r="BR18" s="610"/>
      <c r="BS18" s="611" t="s">
        <v>129</v>
      </c>
      <c r="BT18" s="611"/>
      <c r="BU18" s="611"/>
      <c r="BV18" s="611"/>
      <c r="BW18" s="611"/>
      <c r="BX18" s="611"/>
      <c r="BY18" s="611"/>
      <c r="BZ18" s="611"/>
      <c r="CA18" s="611"/>
      <c r="CB18" s="615"/>
      <c r="CD18" s="604" t="s">
        <v>271</v>
      </c>
      <c r="CE18" s="605"/>
      <c r="CF18" s="605"/>
      <c r="CG18" s="605"/>
      <c r="CH18" s="605"/>
      <c r="CI18" s="605"/>
      <c r="CJ18" s="605"/>
      <c r="CK18" s="605"/>
      <c r="CL18" s="605"/>
      <c r="CM18" s="605"/>
      <c r="CN18" s="605"/>
      <c r="CO18" s="605"/>
      <c r="CP18" s="605"/>
      <c r="CQ18" s="606"/>
      <c r="CR18" s="607" t="s">
        <v>129</v>
      </c>
      <c r="CS18" s="608"/>
      <c r="CT18" s="608"/>
      <c r="CU18" s="608"/>
      <c r="CV18" s="608"/>
      <c r="CW18" s="608"/>
      <c r="CX18" s="608"/>
      <c r="CY18" s="609"/>
      <c r="CZ18" s="610" t="s">
        <v>129</v>
      </c>
      <c r="DA18" s="610"/>
      <c r="DB18" s="610"/>
      <c r="DC18" s="610"/>
      <c r="DD18" s="616" t="s">
        <v>129</v>
      </c>
      <c r="DE18" s="608"/>
      <c r="DF18" s="608"/>
      <c r="DG18" s="608"/>
      <c r="DH18" s="608"/>
      <c r="DI18" s="608"/>
      <c r="DJ18" s="608"/>
      <c r="DK18" s="608"/>
      <c r="DL18" s="608"/>
      <c r="DM18" s="608"/>
      <c r="DN18" s="608"/>
      <c r="DO18" s="608"/>
      <c r="DP18" s="609"/>
      <c r="DQ18" s="616" t="s">
        <v>129</v>
      </c>
      <c r="DR18" s="608"/>
      <c r="DS18" s="608"/>
      <c r="DT18" s="608"/>
      <c r="DU18" s="608"/>
      <c r="DV18" s="608"/>
      <c r="DW18" s="608"/>
      <c r="DX18" s="608"/>
      <c r="DY18" s="608"/>
      <c r="DZ18" s="608"/>
      <c r="EA18" s="608"/>
      <c r="EB18" s="608"/>
      <c r="EC18" s="617"/>
    </row>
    <row r="19" spans="2:133" ht="11.25" customHeight="1" x14ac:dyDescent="0.15">
      <c r="B19" s="604" t="s">
        <v>272</v>
      </c>
      <c r="C19" s="605"/>
      <c r="D19" s="605"/>
      <c r="E19" s="605"/>
      <c r="F19" s="605"/>
      <c r="G19" s="605"/>
      <c r="H19" s="605"/>
      <c r="I19" s="605"/>
      <c r="J19" s="605"/>
      <c r="K19" s="605"/>
      <c r="L19" s="605"/>
      <c r="M19" s="605"/>
      <c r="N19" s="605"/>
      <c r="O19" s="605"/>
      <c r="P19" s="605"/>
      <c r="Q19" s="606"/>
      <c r="R19" s="607">
        <v>11274</v>
      </c>
      <c r="S19" s="608"/>
      <c r="T19" s="608"/>
      <c r="U19" s="608"/>
      <c r="V19" s="608"/>
      <c r="W19" s="608"/>
      <c r="X19" s="608"/>
      <c r="Y19" s="609"/>
      <c r="Z19" s="610">
        <v>0</v>
      </c>
      <c r="AA19" s="610"/>
      <c r="AB19" s="610"/>
      <c r="AC19" s="610"/>
      <c r="AD19" s="611">
        <v>11274</v>
      </c>
      <c r="AE19" s="611"/>
      <c r="AF19" s="611"/>
      <c r="AG19" s="611"/>
      <c r="AH19" s="611"/>
      <c r="AI19" s="611"/>
      <c r="AJ19" s="611"/>
      <c r="AK19" s="611"/>
      <c r="AL19" s="612">
        <v>0.1</v>
      </c>
      <c r="AM19" s="613"/>
      <c r="AN19" s="613"/>
      <c r="AO19" s="614"/>
      <c r="AP19" s="604" t="s">
        <v>273</v>
      </c>
      <c r="AQ19" s="605"/>
      <c r="AR19" s="605"/>
      <c r="AS19" s="605"/>
      <c r="AT19" s="605"/>
      <c r="AU19" s="605"/>
      <c r="AV19" s="605"/>
      <c r="AW19" s="605"/>
      <c r="AX19" s="605"/>
      <c r="AY19" s="605"/>
      <c r="AZ19" s="605"/>
      <c r="BA19" s="605"/>
      <c r="BB19" s="605"/>
      <c r="BC19" s="605"/>
      <c r="BD19" s="605"/>
      <c r="BE19" s="605"/>
      <c r="BF19" s="606"/>
      <c r="BG19" s="607">
        <v>413</v>
      </c>
      <c r="BH19" s="608"/>
      <c r="BI19" s="608"/>
      <c r="BJ19" s="608"/>
      <c r="BK19" s="608"/>
      <c r="BL19" s="608"/>
      <c r="BM19" s="608"/>
      <c r="BN19" s="609"/>
      <c r="BO19" s="610">
        <v>0</v>
      </c>
      <c r="BP19" s="610"/>
      <c r="BQ19" s="610"/>
      <c r="BR19" s="610"/>
      <c r="BS19" s="611" t="s">
        <v>129</v>
      </c>
      <c r="BT19" s="611"/>
      <c r="BU19" s="611"/>
      <c r="BV19" s="611"/>
      <c r="BW19" s="611"/>
      <c r="BX19" s="611"/>
      <c r="BY19" s="611"/>
      <c r="BZ19" s="611"/>
      <c r="CA19" s="611"/>
      <c r="CB19" s="615"/>
      <c r="CD19" s="604" t="s">
        <v>274</v>
      </c>
      <c r="CE19" s="605"/>
      <c r="CF19" s="605"/>
      <c r="CG19" s="605"/>
      <c r="CH19" s="605"/>
      <c r="CI19" s="605"/>
      <c r="CJ19" s="605"/>
      <c r="CK19" s="605"/>
      <c r="CL19" s="605"/>
      <c r="CM19" s="605"/>
      <c r="CN19" s="605"/>
      <c r="CO19" s="605"/>
      <c r="CP19" s="605"/>
      <c r="CQ19" s="606"/>
      <c r="CR19" s="607" t="s">
        <v>129</v>
      </c>
      <c r="CS19" s="608"/>
      <c r="CT19" s="608"/>
      <c r="CU19" s="608"/>
      <c r="CV19" s="608"/>
      <c r="CW19" s="608"/>
      <c r="CX19" s="608"/>
      <c r="CY19" s="609"/>
      <c r="CZ19" s="610" t="s">
        <v>129</v>
      </c>
      <c r="DA19" s="610"/>
      <c r="DB19" s="610"/>
      <c r="DC19" s="610"/>
      <c r="DD19" s="616" t="s">
        <v>129</v>
      </c>
      <c r="DE19" s="608"/>
      <c r="DF19" s="608"/>
      <c r="DG19" s="608"/>
      <c r="DH19" s="608"/>
      <c r="DI19" s="608"/>
      <c r="DJ19" s="608"/>
      <c r="DK19" s="608"/>
      <c r="DL19" s="608"/>
      <c r="DM19" s="608"/>
      <c r="DN19" s="608"/>
      <c r="DO19" s="608"/>
      <c r="DP19" s="609"/>
      <c r="DQ19" s="616" t="s">
        <v>129</v>
      </c>
      <c r="DR19" s="608"/>
      <c r="DS19" s="608"/>
      <c r="DT19" s="608"/>
      <c r="DU19" s="608"/>
      <c r="DV19" s="608"/>
      <c r="DW19" s="608"/>
      <c r="DX19" s="608"/>
      <c r="DY19" s="608"/>
      <c r="DZ19" s="608"/>
      <c r="EA19" s="608"/>
      <c r="EB19" s="608"/>
      <c r="EC19" s="617"/>
    </row>
    <row r="20" spans="2:133" ht="11.25" customHeight="1" x14ac:dyDescent="0.15">
      <c r="B20" s="604" t="s">
        <v>275</v>
      </c>
      <c r="C20" s="605"/>
      <c r="D20" s="605"/>
      <c r="E20" s="605"/>
      <c r="F20" s="605"/>
      <c r="G20" s="605"/>
      <c r="H20" s="605"/>
      <c r="I20" s="605"/>
      <c r="J20" s="605"/>
      <c r="K20" s="605"/>
      <c r="L20" s="605"/>
      <c r="M20" s="605"/>
      <c r="N20" s="605"/>
      <c r="O20" s="605"/>
      <c r="P20" s="605"/>
      <c r="Q20" s="606"/>
      <c r="R20" s="607">
        <v>5118</v>
      </c>
      <c r="S20" s="608"/>
      <c r="T20" s="608"/>
      <c r="U20" s="608"/>
      <c r="V20" s="608"/>
      <c r="W20" s="608"/>
      <c r="X20" s="608"/>
      <c r="Y20" s="609"/>
      <c r="Z20" s="610">
        <v>0</v>
      </c>
      <c r="AA20" s="610"/>
      <c r="AB20" s="610"/>
      <c r="AC20" s="610"/>
      <c r="AD20" s="611">
        <v>5118</v>
      </c>
      <c r="AE20" s="611"/>
      <c r="AF20" s="611"/>
      <c r="AG20" s="611"/>
      <c r="AH20" s="611"/>
      <c r="AI20" s="611"/>
      <c r="AJ20" s="611"/>
      <c r="AK20" s="611"/>
      <c r="AL20" s="612">
        <v>0</v>
      </c>
      <c r="AM20" s="613"/>
      <c r="AN20" s="613"/>
      <c r="AO20" s="614"/>
      <c r="AP20" s="604" t="s">
        <v>276</v>
      </c>
      <c r="AQ20" s="605"/>
      <c r="AR20" s="605"/>
      <c r="AS20" s="605"/>
      <c r="AT20" s="605"/>
      <c r="AU20" s="605"/>
      <c r="AV20" s="605"/>
      <c r="AW20" s="605"/>
      <c r="AX20" s="605"/>
      <c r="AY20" s="605"/>
      <c r="AZ20" s="605"/>
      <c r="BA20" s="605"/>
      <c r="BB20" s="605"/>
      <c r="BC20" s="605"/>
      <c r="BD20" s="605"/>
      <c r="BE20" s="605"/>
      <c r="BF20" s="606"/>
      <c r="BG20" s="607">
        <v>413</v>
      </c>
      <c r="BH20" s="608"/>
      <c r="BI20" s="608"/>
      <c r="BJ20" s="608"/>
      <c r="BK20" s="608"/>
      <c r="BL20" s="608"/>
      <c r="BM20" s="608"/>
      <c r="BN20" s="609"/>
      <c r="BO20" s="610">
        <v>0</v>
      </c>
      <c r="BP20" s="610"/>
      <c r="BQ20" s="610"/>
      <c r="BR20" s="610"/>
      <c r="BS20" s="611" t="s">
        <v>129</v>
      </c>
      <c r="BT20" s="611"/>
      <c r="BU20" s="611"/>
      <c r="BV20" s="611"/>
      <c r="BW20" s="611"/>
      <c r="BX20" s="611"/>
      <c r="BY20" s="611"/>
      <c r="BZ20" s="611"/>
      <c r="CA20" s="611"/>
      <c r="CB20" s="615"/>
      <c r="CD20" s="604" t="s">
        <v>277</v>
      </c>
      <c r="CE20" s="605"/>
      <c r="CF20" s="605"/>
      <c r="CG20" s="605"/>
      <c r="CH20" s="605"/>
      <c r="CI20" s="605"/>
      <c r="CJ20" s="605"/>
      <c r="CK20" s="605"/>
      <c r="CL20" s="605"/>
      <c r="CM20" s="605"/>
      <c r="CN20" s="605"/>
      <c r="CO20" s="605"/>
      <c r="CP20" s="605"/>
      <c r="CQ20" s="606"/>
      <c r="CR20" s="607">
        <v>25947381</v>
      </c>
      <c r="CS20" s="608"/>
      <c r="CT20" s="608"/>
      <c r="CU20" s="608"/>
      <c r="CV20" s="608"/>
      <c r="CW20" s="608"/>
      <c r="CX20" s="608"/>
      <c r="CY20" s="609"/>
      <c r="CZ20" s="610">
        <v>100</v>
      </c>
      <c r="DA20" s="610"/>
      <c r="DB20" s="610"/>
      <c r="DC20" s="610"/>
      <c r="DD20" s="616">
        <v>5269483</v>
      </c>
      <c r="DE20" s="608"/>
      <c r="DF20" s="608"/>
      <c r="DG20" s="608"/>
      <c r="DH20" s="608"/>
      <c r="DI20" s="608"/>
      <c r="DJ20" s="608"/>
      <c r="DK20" s="608"/>
      <c r="DL20" s="608"/>
      <c r="DM20" s="608"/>
      <c r="DN20" s="608"/>
      <c r="DO20" s="608"/>
      <c r="DP20" s="609"/>
      <c r="DQ20" s="616">
        <v>14660466</v>
      </c>
      <c r="DR20" s="608"/>
      <c r="DS20" s="608"/>
      <c r="DT20" s="608"/>
      <c r="DU20" s="608"/>
      <c r="DV20" s="608"/>
      <c r="DW20" s="608"/>
      <c r="DX20" s="608"/>
      <c r="DY20" s="608"/>
      <c r="DZ20" s="608"/>
      <c r="EA20" s="608"/>
      <c r="EB20" s="608"/>
      <c r="EC20" s="617"/>
    </row>
    <row r="21" spans="2:133" ht="11.25" customHeight="1" x14ac:dyDescent="0.15">
      <c r="B21" s="604" t="s">
        <v>278</v>
      </c>
      <c r="C21" s="605"/>
      <c r="D21" s="605"/>
      <c r="E21" s="605"/>
      <c r="F21" s="605"/>
      <c r="G21" s="605"/>
      <c r="H21" s="605"/>
      <c r="I21" s="605"/>
      <c r="J21" s="605"/>
      <c r="K21" s="605"/>
      <c r="L21" s="605"/>
      <c r="M21" s="605"/>
      <c r="N21" s="605"/>
      <c r="O21" s="605"/>
      <c r="P21" s="605"/>
      <c r="Q21" s="606"/>
      <c r="R21" s="607">
        <v>1518</v>
      </c>
      <c r="S21" s="608"/>
      <c r="T21" s="608"/>
      <c r="U21" s="608"/>
      <c r="V21" s="608"/>
      <c r="W21" s="608"/>
      <c r="X21" s="608"/>
      <c r="Y21" s="609"/>
      <c r="Z21" s="610">
        <v>0</v>
      </c>
      <c r="AA21" s="610"/>
      <c r="AB21" s="610"/>
      <c r="AC21" s="610"/>
      <c r="AD21" s="611">
        <v>1518</v>
      </c>
      <c r="AE21" s="611"/>
      <c r="AF21" s="611"/>
      <c r="AG21" s="611"/>
      <c r="AH21" s="611"/>
      <c r="AI21" s="611"/>
      <c r="AJ21" s="611"/>
      <c r="AK21" s="611"/>
      <c r="AL21" s="612">
        <v>0</v>
      </c>
      <c r="AM21" s="613"/>
      <c r="AN21" s="613"/>
      <c r="AO21" s="614"/>
      <c r="AP21" s="604" t="s">
        <v>279</v>
      </c>
      <c r="AQ21" s="620"/>
      <c r="AR21" s="620"/>
      <c r="AS21" s="620"/>
      <c r="AT21" s="620"/>
      <c r="AU21" s="620"/>
      <c r="AV21" s="620"/>
      <c r="AW21" s="620"/>
      <c r="AX21" s="620"/>
      <c r="AY21" s="620"/>
      <c r="AZ21" s="620"/>
      <c r="BA21" s="620"/>
      <c r="BB21" s="620"/>
      <c r="BC21" s="620"/>
      <c r="BD21" s="620"/>
      <c r="BE21" s="620"/>
      <c r="BF21" s="621"/>
      <c r="BG21" s="607">
        <v>413</v>
      </c>
      <c r="BH21" s="608"/>
      <c r="BI21" s="608"/>
      <c r="BJ21" s="608"/>
      <c r="BK21" s="608"/>
      <c r="BL21" s="608"/>
      <c r="BM21" s="608"/>
      <c r="BN21" s="609"/>
      <c r="BO21" s="610">
        <v>0</v>
      </c>
      <c r="BP21" s="610"/>
      <c r="BQ21" s="610"/>
      <c r="BR21" s="610"/>
      <c r="BS21" s="611" t="s">
        <v>129</v>
      </c>
      <c r="BT21" s="611"/>
      <c r="BU21" s="611"/>
      <c r="BV21" s="611"/>
      <c r="BW21" s="611"/>
      <c r="BX21" s="611"/>
      <c r="BY21" s="611"/>
      <c r="BZ21" s="611"/>
      <c r="CA21" s="611"/>
      <c r="CB21" s="615"/>
      <c r="CD21" s="625"/>
      <c r="CE21" s="626"/>
      <c r="CF21" s="626"/>
      <c r="CG21" s="626"/>
      <c r="CH21" s="626"/>
      <c r="CI21" s="626"/>
      <c r="CJ21" s="626"/>
      <c r="CK21" s="626"/>
      <c r="CL21" s="626"/>
      <c r="CM21" s="626"/>
      <c r="CN21" s="626"/>
      <c r="CO21" s="626"/>
      <c r="CP21" s="626"/>
      <c r="CQ21" s="627"/>
      <c r="CR21" s="628"/>
      <c r="CS21" s="623"/>
      <c r="CT21" s="623"/>
      <c r="CU21" s="623"/>
      <c r="CV21" s="623"/>
      <c r="CW21" s="623"/>
      <c r="CX21" s="623"/>
      <c r="CY21" s="629"/>
      <c r="CZ21" s="630"/>
      <c r="DA21" s="630"/>
      <c r="DB21" s="630"/>
      <c r="DC21" s="630"/>
      <c r="DD21" s="622"/>
      <c r="DE21" s="623"/>
      <c r="DF21" s="623"/>
      <c r="DG21" s="623"/>
      <c r="DH21" s="623"/>
      <c r="DI21" s="623"/>
      <c r="DJ21" s="623"/>
      <c r="DK21" s="623"/>
      <c r="DL21" s="623"/>
      <c r="DM21" s="623"/>
      <c r="DN21" s="623"/>
      <c r="DO21" s="623"/>
      <c r="DP21" s="629"/>
      <c r="DQ21" s="622"/>
      <c r="DR21" s="623"/>
      <c r="DS21" s="623"/>
      <c r="DT21" s="623"/>
      <c r="DU21" s="623"/>
      <c r="DV21" s="623"/>
      <c r="DW21" s="623"/>
      <c r="DX21" s="623"/>
      <c r="DY21" s="623"/>
      <c r="DZ21" s="623"/>
      <c r="EA21" s="623"/>
      <c r="EB21" s="623"/>
      <c r="EC21" s="624"/>
    </row>
    <row r="22" spans="2:133" ht="11.25" customHeight="1" x14ac:dyDescent="0.15">
      <c r="B22" s="638" t="s">
        <v>280</v>
      </c>
      <c r="C22" s="639"/>
      <c r="D22" s="639"/>
      <c r="E22" s="639"/>
      <c r="F22" s="639"/>
      <c r="G22" s="639"/>
      <c r="H22" s="639"/>
      <c r="I22" s="639"/>
      <c r="J22" s="639"/>
      <c r="K22" s="639"/>
      <c r="L22" s="639"/>
      <c r="M22" s="639"/>
      <c r="N22" s="639"/>
      <c r="O22" s="639"/>
      <c r="P22" s="639"/>
      <c r="Q22" s="640"/>
      <c r="R22" s="607">
        <v>65613</v>
      </c>
      <c r="S22" s="608"/>
      <c r="T22" s="608"/>
      <c r="U22" s="608"/>
      <c r="V22" s="608"/>
      <c r="W22" s="608"/>
      <c r="X22" s="608"/>
      <c r="Y22" s="609"/>
      <c r="Z22" s="610">
        <v>0.2</v>
      </c>
      <c r="AA22" s="610"/>
      <c r="AB22" s="610"/>
      <c r="AC22" s="610"/>
      <c r="AD22" s="611">
        <v>65613</v>
      </c>
      <c r="AE22" s="611"/>
      <c r="AF22" s="611"/>
      <c r="AG22" s="611"/>
      <c r="AH22" s="611"/>
      <c r="AI22" s="611"/>
      <c r="AJ22" s="611"/>
      <c r="AK22" s="611"/>
      <c r="AL22" s="612">
        <v>0.5</v>
      </c>
      <c r="AM22" s="613"/>
      <c r="AN22" s="613"/>
      <c r="AO22" s="614"/>
      <c r="AP22" s="604" t="s">
        <v>281</v>
      </c>
      <c r="AQ22" s="620"/>
      <c r="AR22" s="620"/>
      <c r="AS22" s="620"/>
      <c r="AT22" s="620"/>
      <c r="AU22" s="620"/>
      <c r="AV22" s="620"/>
      <c r="AW22" s="620"/>
      <c r="AX22" s="620"/>
      <c r="AY22" s="620"/>
      <c r="AZ22" s="620"/>
      <c r="BA22" s="620"/>
      <c r="BB22" s="620"/>
      <c r="BC22" s="620"/>
      <c r="BD22" s="620"/>
      <c r="BE22" s="620"/>
      <c r="BF22" s="621"/>
      <c r="BG22" s="607" t="s">
        <v>129</v>
      </c>
      <c r="BH22" s="608"/>
      <c r="BI22" s="608"/>
      <c r="BJ22" s="608"/>
      <c r="BK22" s="608"/>
      <c r="BL22" s="608"/>
      <c r="BM22" s="608"/>
      <c r="BN22" s="609"/>
      <c r="BO22" s="610" t="s">
        <v>129</v>
      </c>
      <c r="BP22" s="610"/>
      <c r="BQ22" s="610"/>
      <c r="BR22" s="610"/>
      <c r="BS22" s="611" t="s">
        <v>129</v>
      </c>
      <c r="BT22" s="611"/>
      <c r="BU22" s="611"/>
      <c r="BV22" s="611"/>
      <c r="BW22" s="611"/>
      <c r="BX22" s="611"/>
      <c r="BY22" s="611"/>
      <c r="BZ22" s="611"/>
      <c r="CA22" s="611"/>
      <c r="CB22" s="615"/>
      <c r="CD22" s="589" t="s">
        <v>282</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283</v>
      </c>
      <c r="C23" s="605"/>
      <c r="D23" s="605"/>
      <c r="E23" s="605"/>
      <c r="F23" s="605"/>
      <c r="G23" s="605"/>
      <c r="H23" s="605"/>
      <c r="I23" s="605"/>
      <c r="J23" s="605"/>
      <c r="K23" s="605"/>
      <c r="L23" s="605"/>
      <c r="M23" s="605"/>
      <c r="N23" s="605"/>
      <c r="O23" s="605"/>
      <c r="P23" s="605"/>
      <c r="Q23" s="606"/>
      <c r="R23" s="607">
        <v>8640486</v>
      </c>
      <c r="S23" s="608"/>
      <c r="T23" s="608"/>
      <c r="U23" s="608"/>
      <c r="V23" s="608"/>
      <c r="W23" s="608"/>
      <c r="X23" s="608"/>
      <c r="Y23" s="609"/>
      <c r="Z23" s="610">
        <v>32.200000000000003</v>
      </c>
      <c r="AA23" s="610"/>
      <c r="AB23" s="610"/>
      <c r="AC23" s="610"/>
      <c r="AD23" s="611">
        <v>7954886</v>
      </c>
      <c r="AE23" s="611"/>
      <c r="AF23" s="611"/>
      <c r="AG23" s="611"/>
      <c r="AH23" s="611"/>
      <c r="AI23" s="611"/>
      <c r="AJ23" s="611"/>
      <c r="AK23" s="611"/>
      <c r="AL23" s="612">
        <v>65.2</v>
      </c>
      <c r="AM23" s="613"/>
      <c r="AN23" s="613"/>
      <c r="AO23" s="614"/>
      <c r="AP23" s="604" t="s">
        <v>284</v>
      </c>
      <c r="AQ23" s="620"/>
      <c r="AR23" s="620"/>
      <c r="AS23" s="620"/>
      <c r="AT23" s="620"/>
      <c r="AU23" s="620"/>
      <c r="AV23" s="620"/>
      <c r="AW23" s="620"/>
      <c r="AX23" s="620"/>
      <c r="AY23" s="620"/>
      <c r="AZ23" s="620"/>
      <c r="BA23" s="620"/>
      <c r="BB23" s="620"/>
      <c r="BC23" s="620"/>
      <c r="BD23" s="620"/>
      <c r="BE23" s="620"/>
      <c r="BF23" s="621"/>
      <c r="BG23" s="607" t="s">
        <v>129</v>
      </c>
      <c r="BH23" s="608"/>
      <c r="BI23" s="608"/>
      <c r="BJ23" s="608"/>
      <c r="BK23" s="608"/>
      <c r="BL23" s="608"/>
      <c r="BM23" s="608"/>
      <c r="BN23" s="609"/>
      <c r="BO23" s="610" t="s">
        <v>129</v>
      </c>
      <c r="BP23" s="610"/>
      <c r="BQ23" s="610"/>
      <c r="BR23" s="610"/>
      <c r="BS23" s="611" t="s">
        <v>129</v>
      </c>
      <c r="BT23" s="611"/>
      <c r="BU23" s="611"/>
      <c r="BV23" s="611"/>
      <c r="BW23" s="611"/>
      <c r="BX23" s="611"/>
      <c r="BY23" s="611"/>
      <c r="BZ23" s="611"/>
      <c r="CA23" s="611"/>
      <c r="CB23" s="615"/>
      <c r="CD23" s="589" t="s">
        <v>224</v>
      </c>
      <c r="CE23" s="590"/>
      <c r="CF23" s="590"/>
      <c r="CG23" s="590"/>
      <c r="CH23" s="590"/>
      <c r="CI23" s="590"/>
      <c r="CJ23" s="590"/>
      <c r="CK23" s="590"/>
      <c r="CL23" s="590"/>
      <c r="CM23" s="590"/>
      <c r="CN23" s="590"/>
      <c r="CO23" s="590"/>
      <c r="CP23" s="590"/>
      <c r="CQ23" s="591"/>
      <c r="CR23" s="589" t="s">
        <v>285</v>
      </c>
      <c r="CS23" s="590"/>
      <c r="CT23" s="590"/>
      <c r="CU23" s="590"/>
      <c r="CV23" s="590"/>
      <c r="CW23" s="590"/>
      <c r="CX23" s="590"/>
      <c r="CY23" s="591"/>
      <c r="CZ23" s="589" t="s">
        <v>286</v>
      </c>
      <c r="DA23" s="590"/>
      <c r="DB23" s="590"/>
      <c r="DC23" s="591"/>
      <c r="DD23" s="589" t="s">
        <v>287</v>
      </c>
      <c r="DE23" s="590"/>
      <c r="DF23" s="590"/>
      <c r="DG23" s="590"/>
      <c r="DH23" s="590"/>
      <c r="DI23" s="590"/>
      <c r="DJ23" s="590"/>
      <c r="DK23" s="591"/>
      <c r="DL23" s="631" t="s">
        <v>288</v>
      </c>
      <c r="DM23" s="632"/>
      <c r="DN23" s="632"/>
      <c r="DO23" s="632"/>
      <c r="DP23" s="632"/>
      <c r="DQ23" s="632"/>
      <c r="DR23" s="632"/>
      <c r="DS23" s="632"/>
      <c r="DT23" s="632"/>
      <c r="DU23" s="632"/>
      <c r="DV23" s="633"/>
      <c r="DW23" s="589" t="s">
        <v>289</v>
      </c>
      <c r="DX23" s="590"/>
      <c r="DY23" s="590"/>
      <c r="DZ23" s="590"/>
      <c r="EA23" s="590"/>
      <c r="EB23" s="590"/>
      <c r="EC23" s="591"/>
    </row>
    <row r="24" spans="2:133" ht="11.25" customHeight="1" x14ac:dyDescent="0.15">
      <c r="B24" s="604" t="s">
        <v>290</v>
      </c>
      <c r="C24" s="605"/>
      <c r="D24" s="605"/>
      <c r="E24" s="605"/>
      <c r="F24" s="605"/>
      <c r="G24" s="605"/>
      <c r="H24" s="605"/>
      <c r="I24" s="605"/>
      <c r="J24" s="605"/>
      <c r="K24" s="605"/>
      <c r="L24" s="605"/>
      <c r="M24" s="605"/>
      <c r="N24" s="605"/>
      <c r="O24" s="605"/>
      <c r="P24" s="605"/>
      <c r="Q24" s="606"/>
      <c r="R24" s="607">
        <v>7954886</v>
      </c>
      <c r="S24" s="608"/>
      <c r="T24" s="608"/>
      <c r="U24" s="608"/>
      <c r="V24" s="608"/>
      <c r="W24" s="608"/>
      <c r="X24" s="608"/>
      <c r="Y24" s="609"/>
      <c r="Z24" s="610">
        <v>29.7</v>
      </c>
      <c r="AA24" s="610"/>
      <c r="AB24" s="610"/>
      <c r="AC24" s="610"/>
      <c r="AD24" s="611">
        <v>7954886</v>
      </c>
      <c r="AE24" s="611"/>
      <c r="AF24" s="611"/>
      <c r="AG24" s="611"/>
      <c r="AH24" s="611"/>
      <c r="AI24" s="611"/>
      <c r="AJ24" s="611"/>
      <c r="AK24" s="611"/>
      <c r="AL24" s="612">
        <v>65.2</v>
      </c>
      <c r="AM24" s="613"/>
      <c r="AN24" s="613"/>
      <c r="AO24" s="614"/>
      <c r="AP24" s="604" t="s">
        <v>291</v>
      </c>
      <c r="AQ24" s="620"/>
      <c r="AR24" s="620"/>
      <c r="AS24" s="620"/>
      <c r="AT24" s="620"/>
      <c r="AU24" s="620"/>
      <c r="AV24" s="620"/>
      <c r="AW24" s="620"/>
      <c r="AX24" s="620"/>
      <c r="AY24" s="620"/>
      <c r="AZ24" s="620"/>
      <c r="BA24" s="620"/>
      <c r="BB24" s="620"/>
      <c r="BC24" s="620"/>
      <c r="BD24" s="620"/>
      <c r="BE24" s="620"/>
      <c r="BF24" s="621"/>
      <c r="BG24" s="607" t="s">
        <v>129</v>
      </c>
      <c r="BH24" s="608"/>
      <c r="BI24" s="608"/>
      <c r="BJ24" s="608"/>
      <c r="BK24" s="608"/>
      <c r="BL24" s="608"/>
      <c r="BM24" s="608"/>
      <c r="BN24" s="609"/>
      <c r="BO24" s="610" t="s">
        <v>129</v>
      </c>
      <c r="BP24" s="610"/>
      <c r="BQ24" s="610"/>
      <c r="BR24" s="610"/>
      <c r="BS24" s="611" t="s">
        <v>129</v>
      </c>
      <c r="BT24" s="611"/>
      <c r="BU24" s="611"/>
      <c r="BV24" s="611"/>
      <c r="BW24" s="611"/>
      <c r="BX24" s="611"/>
      <c r="BY24" s="611"/>
      <c r="BZ24" s="611"/>
      <c r="CA24" s="611"/>
      <c r="CB24" s="615"/>
      <c r="CD24" s="593" t="s">
        <v>292</v>
      </c>
      <c r="CE24" s="594"/>
      <c r="CF24" s="594"/>
      <c r="CG24" s="594"/>
      <c r="CH24" s="594"/>
      <c r="CI24" s="594"/>
      <c r="CJ24" s="594"/>
      <c r="CK24" s="594"/>
      <c r="CL24" s="594"/>
      <c r="CM24" s="594"/>
      <c r="CN24" s="594"/>
      <c r="CO24" s="594"/>
      <c r="CP24" s="594"/>
      <c r="CQ24" s="595"/>
      <c r="CR24" s="596">
        <v>10445368</v>
      </c>
      <c r="CS24" s="597"/>
      <c r="CT24" s="597"/>
      <c r="CU24" s="597"/>
      <c r="CV24" s="597"/>
      <c r="CW24" s="597"/>
      <c r="CX24" s="597"/>
      <c r="CY24" s="598"/>
      <c r="CZ24" s="601">
        <v>40.299999999999997</v>
      </c>
      <c r="DA24" s="602"/>
      <c r="DB24" s="602"/>
      <c r="DC24" s="618"/>
      <c r="DD24" s="641">
        <v>7255362</v>
      </c>
      <c r="DE24" s="597"/>
      <c r="DF24" s="597"/>
      <c r="DG24" s="597"/>
      <c r="DH24" s="597"/>
      <c r="DI24" s="597"/>
      <c r="DJ24" s="597"/>
      <c r="DK24" s="598"/>
      <c r="DL24" s="641">
        <v>7223331</v>
      </c>
      <c r="DM24" s="597"/>
      <c r="DN24" s="597"/>
      <c r="DO24" s="597"/>
      <c r="DP24" s="597"/>
      <c r="DQ24" s="597"/>
      <c r="DR24" s="597"/>
      <c r="DS24" s="597"/>
      <c r="DT24" s="597"/>
      <c r="DU24" s="597"/>
      <c r="DV24" s="598"/>
      <c r="DW24" s="601">
        <v>56.9</v>
      </c>
      <c r="DX24" s="602"/>
      <c r="DY24" s="602"/>
      <c r="DZ24" s="602"/>
      <c r="EA24" s="602"/>
      <c r="EB24" s="602"/>
      <c r="EC24" s="603"/>
    </row>
    <row r="25" spans="2:133" ht="11.25" customHeight="1" x14ac:dyDescent="0.15">
      <c r="B25" s="604" t="s">
        <v>293</v>
      </c>
      <c r="C25" s="605"/>
      <c r="D25" s="605"/>
      <c r="E25" s="605"/>
      <c r="F25" s="605"/>
      <c r="G25" s="605"/>
      <c r="H25" s="605"/>
      <c r="I25" s="605"/>
      <c r="J25" s="605"/>
      <c r="K25" s="605"/>
      <c r="L25" s="605"/>
      <c r="M25" s="605"/>
      <c r="N25" s="605"/>
      <c r="O25" s="605"/>
      <c r="P25" s="605"/>
      <c r="Q25" s="606"/>
      <c r="R25" s="607">
        <v>685600</v>
      </c>
      <c r="S25" s="608"/>
      <c r="T25" s="608"/>
      <c r="U25" s="608"/>
      <c r="V25" s="608"/>
      <c r="W25" s="608"/>
      <c r="X25" s="608"/>
      <c r="Y25" s="609"/>
      <c r="Z25" s="610">
        <v>2.6</v>
      </c>
      <c r="AA25" s="610"/>
      <c r="AB25" s="610"/>
      <c r="AC25" s="610"/>
      <c r="AD25" s="611" t="s">
        <v>129</v>
      </c>
      <c r="AE25" s="611"/>
      <c r="AF25" s="611"/>
      <c r="AG25" s="611"/>
      <c r="AH25" s="611"/>
      <c r="AI25" s="611"/>
      <c r="AJ25" s="611"/>
      <c r="AK25" s="611"/>
      <c r="AL25" s="612" t="s">
        <v>129</v>
      </c>
      <c r="AM25" s="613"/>
      <c r="AN25" s="613"/>
      <c r="AO25" s="614"/>
      <c r="AP25" s="604" t="s">
        <v>294</v>
      </c>
      <c r="AQ25" s="620"/>
      <c r="AR25" s="620"/>
      <c r="AS25" s="620"/>
      <c r="AT25" s="620"/>
      <c r="AU25" s="620"/>
      <c r="AV25" s="620"/>
      <c r="AW25" s="620"/>
      <c r="AX25" s="620"/>
      <c r="AY25" s="620"/>
      <c r="AZ25" s="620"/>
      <c r="BA25" s="620"/>
      <c r="BB25" s="620"/>
      <c r="BC25" s="620"/>
      <c r="BD25" s="620"/>
      <c r="BE25" s="620"/>
      <c r="BF25" s="621"/>
      <c r="BG25" s="607" t="s">
        <v>129</v>
      </c>
      <c r="BH25" s="608"/>
      <c r="BI25" s="608"/>
      <c r="BJ25" s="608"/>
      <c r="BK25" s="608"/>
      <c r="BL25" s="608"/>
      <c r="BM25" s="608"/>
      <c r="BN25" s="609"/>
      <c r="BO25" s="610" t="s">
        <v>129</v>
      </c>
      <c r="BP25" s="610"/>
      <c r="BQ25" s="610"/>
      <c r="BR25" s="610"/>
      <c r="BS25" s="611" t="s">
        <v>129</v>
      </c>
      <c r="BT25" s="611"/>
      <c r="BU25" s="611"/>
      <c r="BV25" s="611"/>
      <c r="BW25" s="611"/>
      <c r="BX25" s="611"/>
      <c r="BY25" s="611"/>
      <c r="BZ25" s="611"/>
      <c r="CA25" s="611"/>
      <c r="CB25" s="615"/>
      <c r="CD25" s="604" t="s">
        <v>295</v>
      </c>
      <c r="CE25" s="605"/>
      <c r="CF25" s="605"/>
      <c r="CG25" s="605"/>
      <c r="CH25" s="605"/>
      <c r="CI25" s="605"/>
      <c r="CJ25" s="605"/>
      <c r="CK25" s="605"/>
      <c r="CL25" s="605"/>
      <c r="CM25" s="605"/>
      <c r="CN25" s="605"/>
      <c r="CO25" s="605"/>
      <c r="CP25" s="605"/>
      <c r="CQ25" s="606"/>
      <c r="CR25" s="607">
        <v>4175709</v>
      </c>
      <c r="CS25" s="634"/>
      <c r="CT25" s="634"/>
      <c r="CU25" s="634"/>
      <c r="CV25" s="634"/>
      <c r="CW25" s="634"/>
      <c r="CX25" s="634"/>
      <c r="CY25" s="635"/>
      <c r="CZ25" s="612">
        <v>16.100000000000001</v>
      </c>
      <c r="DA25" s="636"/>
      <c r="DB25" s="636"/>
      <c r="DC25" s="642"/>
      <c r="DD25" s="616">
        <v>3877710</v>
      </c>
      <c r="DE25" s="634"/>
      <c r="DF25" s="634"/>
      <c r="DG25" s="634"/>
      <c r="DH25" s="634"/>
      <c r="DI25" s="634"/>
      <c r="DJ25" s="634"/>
      <c r="DK25" s="635"/>
      <c r="DL25" s="616">
        <v>3854928</v>
      </c>
      <c r="DM25" s="634"/>
      <c r="DN25" s="634"/>
      <c r="DO25" s="634"/>
      <c r="DP25" s="634"/>
      <c r="DQ25" s="634"/>
      <c r="DR25" s="634"/>
      <c r="DS25" s="634"/>
      <c r="DT25" s="634"/>
      <c r="DU25" s="634"/>
      <c r="DV25" s="635"/>
      <c r="DW25" s="612">
        <v>30.4</v>
      </c>
      <c r="DX25" s="636"/>
      <c r="DY25" s="636"/>
      <c r="DZ25" s="636"/>
      <c r="EA25" s="636"/>
      <c r="EB25" s="636"/>
      <c r="EC25" s="637"/>
    </row>
    <row r="26" spans="2:133" ht="11.25" customHeight="1" x14ac:dyDescent="0.15">
      <c r="B26" s="604" t="s">
        <v>296</v>
      </c>
      <c r="C26" s="605"/>
      <c r="D26" s="605"/>
      <c r="E26" s="605"/>
      <c r="F26" s="605"/>
      <c r="G26" s="605"/>
      <c r="H26" s="605"/>
      <c r="I26" s="605"/>
      <c r="J26" s="605"/>
      <c r="K26" s="605"/>
      <c r="L26" s="605"/>
      <c r="M26" s="605"/>
      <c r="N26" s="605"/>
      <c r="O26" s="605"/>
      <c r="P26" s="605"/>
      <c r="Q26" s="606"/>
      <c r="R26" s="607" t="s">
        <v>129</v>
      </c>
      <c r="S26" s="608"/>
      <c r="T26" s="608"/>
      <c r="U26" s="608"/>
      <c r="V26" s="608"/>
      <c r="W26" s="608"/>
      <c r="X26" s="608"/>
      <c r="Y26" s="609"/>
      <c r="Z26" s="610" t="s">
        <v>129</v>
      </c>
      <c r="AA26" s="610"/>
      <c r="AB26" s="610"/>
      <c r="AC26" s="610"/>
      <c r="AD26" s="611" t="s">
        <v>129</v>
      </c>
      <c r="AE26" s="611"/>
      <c r="AF26" s="611"/>
      <c r="AG26" s="611"/>
      <c r="AH26" s="611"/>
      <c r="AI26" s="611"/>
      <c r="AJ26" s="611"/>
      <c r="AK26" s="611"/>
      <c r="AL26" s="612" t="s">
        <v>129</v>
      </c>
      <c r="AM26" s="613"/>
      <c r="AN26" s="613"/>
      <c r="AO26" s="614"/>
      <c r="AP26" s="604" t="s">
        <v>297</v>
      </c>
      <c r="AQ26" s="620"/>
      <c r="AR26" s="620"/>
      <c r="AS26" s="620"/>
      <c r="AT26" s="620"/>
      <c r="AU26" s="620"/>
      <c r="AV26" s="620"/>
      <c r="AW26" s="620"/>
      <c r="AX26" s="620"/>
      <c r="AY26" s="620"/>
      <c r="AZ26" s="620"/>
      <c r="BA26" s="620"/>
      <c r="BB26" s="620"/>
      <c r="BC26" s="620"/>
      <c r="BD26" s="620"/>
      <c r="BE26" s="620"/>
      <c r="BF26" s="621"/>
      <c r="BG26" s="607" t="s">
        <v>129</v>
      </c>
      <c r="BH26" s="608"/>
      <c r="BI26" s="608"/>
      <c r="BJ26" s="608"/>
      <c r="BK26" s="608"/>
      <c r="BL26" s="608"/>
      <c r="BM26" s="608"/>
      <c r="BN26" s="609"/>
      <c r="BO26" s="610" t="s">
        <v>129</v>
      </c>
      <c r="BP26" s="610"/>
      <c r="BQ26" s="610"/>
      <c r="BR26" s="610"/>
      <c r="BS26" s="611" t="s">
        <v>129</v>
      </c>
      <c r="BT26" s="611"/>
      <c r="BU26" s="611"/>
      <c r="BV26" s="611"/>
      <c r="BW26" s="611"/>
      <c r="BX26" s="611"/>
      <c r="BY26" s="611"/>
      <c r="BZ26" s="611"/>
      <c r="CA26" s="611"/>
      <c r="CB26" s="615"/>
      <c r="CD26" s="604" t="s">
        <v>298</v>
      </c>
      <c r="CE26" s="605"/>
      <c r="CF26" s="605"/>
      <c r="CG26" s="605"/>
      <c r="CH26" s="605"/>
      <c r="CI26" s="605"/>
      <c r="CJ26" s="605"/>
      <c r="CK26" s="605"/>
      <c r="CL26" s="605"/>
      <c r="CM26" s="605"/>
      <c r="CN26" s="605"/>
      <c r="CO26" s="605"/>
      <c r="CP26" s="605"/>
      <c r="CQ26" s="606"/>
      <c r="CR26" s="607">
        <v>2450458</v>
      </c>
      <c r="CS26" s="608"/>
      <c r="CT26" s="608"/>
      <c r="CU26" s="608"/>
      <c r="CV26" s="608"/>
      <c r="CW26" s="608"/>
      <c r="CX26" s="608"/>
      <c r="CY26" s="609"/>
      <c r="CZ26" s="612">
        <v>9.4</v>
      </c>
      <c r="DA26" s="636"/>
      <c r="DB26" s="636"/>
      <c r="DC26" s="642"/>
      <c r="DD26" s="616">
        <v>2261899</v>
      </c>
      <c r="DE26" s="608"/>
      <c r="DF26" s="608"/>
      <c r="DG26" s="608"/>
      <c r="DH26" s="608"/>
      <c r="DI26" s="608"/>
      <c r="DJ26" s="608"/>
      <c r="DK26" s="609"/>
      <c r="DL26" s="616" t="s">
        <v>129</v>
      </c>
      <c r="DM26" s="608"/>
      <c r="DN26" s="608"/>
      <c r="DO26" s="608"/>
      <c r="DP26" s="608"/>
      <c r="DQ26" s="608"/>
      <c r="DR26" s="608"/>
      <c r="DS26" s="608"/>
      <c r="DT26" s="608"/>
      <c r="DU26" s="608"/>
      <c r="DV26" s="609"/>
      <c r="DW26" s="612" t="s">
        <v>129</v>
      </c>
      <c r="DX26" s="636"/>
      <c r="DY26" s="636"/>
      <c r="DZ26" s="636"/>
      <c r="EA26" s="636"/>
      <c r="EB26" s="636"/>
      <c r="EC26" s="637"/>
    </row>
    <row r="27" spans="2:133" ht="11.25" customHeight="1" x14ac:dyDescent="0.15">
      <c r="B27" s="604" t="s">
        <v>299</v>
      </c>
      <c r="C27" s="605"/>
      <c r="D27" s="605"/>
      <c r="E27" s="605"/>
      <c r="F27" s="605"/>
      <c r="G27" s="605"/>
      <c r="H27" s="605"/>
      <c r="I27" s="605"/>
      <c r="J27" s="605"/>
      <c r="K27" s="605"/>
      <c r="L27" s="605"/>
      <c r="M27" s="605"/>
      <c r="N27" s="605"/>
      <c r="O27" s="605"/>
      <c r="P27" s="605"/>
      <c r="Q27" s="606"/>
      <c r="R27" s="607">
        <v>12830208</v>
      </c>
      <c r="S27" s="608"/>
      <c r="T27" s="608"/>
      <c r="U27" s="608"/>
      <c r="V27" s="608"/>
      <c r="W27" s="608"/>
      <c r="X27" s="608"/>
      <c r="Y27" s="609"/>
      <c r="Z27" s="610">
        <v>47.9</v>
      </c>
      <c r="AA27" s="610"/>
      <c r="AB27" s="610"/>
      <c r="AC27" s="610"/>
      <c r="AD27" s="611">
        <v>12144608</v>
      </c>
      <c r="AE27" s="611"/>
      <c r="AF27" s="611"/>
      <c r="AG27" s="611"/>
      <c r="AH27" s="611"/>
      <c r="AI27" s="611"/>
      <c r="AJ27" s="611"/>
      <c r="AK27" s="611"/>
      <c r="AL27" s="612">
        <v>99.5</v>
      </c>
      <c r="AM27" s="613"/>
      <c r="AN27" s="613"/>
      <c r="AO27" s="614"/>
      <c r="AP27" s="604" t="s">
        <v>300</v>
      </c>
      <c r="AQ27" s="605"/>
      <c r="AR27" s="605"/>
      <c r="AS27" s="605"/>
      <c r="AT27" s="605"/>
      <c r="AU27" s="605"/>
      <c r="AV27" s="605"/>
      <c r="AW27" s="605"/>
      <c r="AX27" s="605"/>
      <c r="AY27" s="605"/>
      <c r="AZ27" s="605"/>
      <c r="BA27" s="605"/>
      <c r="BB27" s="605"/>
      <c r="BC27" s="605"/>
      <c r="BD27" s="605"/>
      <c r="BE27" s="605"/>
      <c r="BF27" s="606"/>
      <c r="BG27" s="607">
        <v>3048960</v>
      </c>
      <c r="BH27" s="608"/>
      <c r="BI27" s="608"/>
      <c r="BJ27" s="608"/>
      <c r="BK27" s="608"/>
      <c r="BL27" s="608"/>
      <c r="BM27" s="608"/>
      <c r="BN27" s="609"/>
      <c r="BO27" s="610">
        <v>100</v>
      </c>
      <c r="BP27" s="610"/>
      <c r="BQ27" s="610"/>
      <c r="BR27" s="610"/>
      <c r="BS27" s="611">
        <v>29552</v>
      </c>
      <c r="BT27" s="611"/>
      <c r="BU27" s="611"/>
      <c r="BV27" s="611"/>
      <c r="BW27" s="611"/>
      <c r="BX27" s="611"/>
      <c r="BY27" s="611"/>
      <c r="BZ27" s="611"/>
      <c r="CA27" s="611"/>
      <c r="CB27" s="615"/>
      <c r="CD27" s="604" t="s">
        <v>301</v>
      </c>
      <c r="CE27" s="605"/>
      <c r="CF27" s="605"/>
      <c r="CG27" s="605"/>
      <c r="CH27" s="605"/>
      <c r="CI27" s="605"/>
      <c r="CJ27" s="605"/>
      <c r="CK27" s="605"/>
      <c r="CL27" s="605"/>
      <c r="CM27" s="605"/>
      <c r="CN27" s="605"/>
      <c r="CO27" s="605"/>
      <c r="CP27" s="605"/>
      <c r="CQ27" s="606"/>
      <c r="CR27" s="607">
        <v>3810672</v>
      </c>
      <c r="CS27" s="634"/>
      <c r="CT27" s="634"/>
      <c r="CU27" s="634"/>
      <c r="CV27" s="634"/>
      <c r="CW27" s="634"/>
      <c r="CX27" s="634"/>
      <c r="CY27" s="635"/>
      <c r="CZ27" s="612">
        <v>14.7</v>
      </c>
      <c r="DA27" s="636"/>
      <c r="DB27" s="636"/>
      <c r="DC27" s="642"/>
      <c r="DD27" s="616">
        <v>950087</v>
      </c>
      <c r="DE27" s="634"/>
      <c r="DF27" s="634"/>
      <c r="DG27" s="634"/>
      <c r="DH27" s="634"/>
      <c r="DI27" s="634"/>
      <c r="DJ27" s="634"/>
      <c r="DK27" s="635"/>
      <c r="DL27" s="616">
        <v>940838</v>
      </c>
      <c r="DM27" s="634"/>
      <c r="DN27" s="634"/>
      <c r="DO27" s="634"/>
      <c r="DP27" s="634"/>
      <c r="DQ27" s="634"/>
      <c r="DR27" s="634"/>
      <c r="DS27" s="634"/>
      <c r="DT27" s="634"/>
      <c r="DU27" s="634"/>
      <c r="DV27" s="635"/>
      <c r="DW27" s="612">
        <v>7.4</v>
      </c>
      <c r="DX27" s="636"/>
      <c r="DY27" s="636"/>
      <c r="DZ27" s="636"/>
      <c r="EA27" s="636"/>
      <c r="EB27" s="636"/>
      <c r="EC27" s="637"/>
    </row>
    <row r="28" spans="2:133" ht="11.25" customHeight="1" x14ac:dyDescent="0.15">
      <c r="B28" s="604" t="s">
        <v>302</v>
      </c>
      <c r="C28" s="605"/>
      <c r="D28" s="605"/>
      <c r="E28" s="605"/>
      <c r="F28" s="605"/>
      <c r="G28" s="605"/>
      <c r="H28" s="605"/>
      <c r="I28" s="605"/>
      <c r="J28" s="605"/>
      <c r="K28" s="605"/>
      <c r="L28" s="605"/>
      <c r="M28" s="605"/>
      <c r="N28" s="605"/>
      <c r="O28" s="605"/>
      <c r="P28" s="605"/>
      <c r="Q28" s="606"/>
      <c r="R28" s="607">
        <v>3859</v>
      </c>
      <c r="S28" s="608"/>
      <c r="T28" s="608"/>
      <c r="U28" s="608"/>
      <c r="V28" s="608"/>
      <c r="W28" s="608"/>
      <c r="X28" s="608"/>
      <c r="Y28" s="609"/>
      <c r="Z28" s="610">
        <v>0</v>
      </c>
      <c r="AA28" s="610"/>
      <c r="AB28" s="610"/>
      <c r="AC28" s="610"/>
      <c r="AD28" s="611">
        <v>3859</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303</v>
      </c>
      <c r="CE28" s="605"/>
      <c r="CF28" s="605"/>
      <c r="CG28" s="605"/>
      <c r="CH28" s="605"/>
      <c r="CI28" s="605"/>
      <c r="CJ28" s="605"/>
      <c r="CK28" s="605"/>
      <c r="CL28" s="605"/>
      <c r="CM28" s="605"/>
      <c r="CN28" s="605"/>
      <c r="CO28" s="605"/>
      <c r="CP28" s="605"/>
      <c r="CQ28" s="606"/>
      <c r="CR28" s="607">
        <v>2458987</v>
      </c>
      <c r="CS28" s="608"/>
      <c r="CT28" s="608"/>
      <c r="CU28" s="608"/>
      <c r="CV28" s="608"/>
      <c r="CW28" s="608"/>
      <c r="CX28" s="608"/>
      <c r="CY28" s="609"/>
      <c r="CZ28" s="612">
        <v>9.5</v>
      </c>
      <c r="DA28" s="636"/>
      <c r="DB28" s="636"/>
      <c r="DC28" s="642"/>
      <c r="DD28" s="616">
        <v>2427565</v>
      </c>
      <c r="DE28" s="608"/>
      <c r="DF28" s="608"/>
      <c r="DG28" s="608"/>
      <c r="DH28" s="608"/>
      <c r="DI28" s="608"/>
      <c r="DJ28" s="608"/>
      <c r="DK28" s="609"/>
      <c r="DL28" s="616">
        <v>2427565</v>
      </c>
      <c r="DM28" s="608"/>
      <c r="DN28" s="608"/>
      <c r="DO28" s="608"/>
      <c r="DP28" s="608"/>
      <c r="DQ28" s="608"/>
      <c r="DR28" s="608"/>
      <c r="DS28" s="608"/>
      <c r="DT28" s="608"/>
      <c r="DU28" s="608"/>
      <c r="DV28" s="609"/>
      <c r="DW28" s="612">
        <v>19.100000000000001</v>
      </c>
      <c r="DX28" s="636"/>
      <c r="DY28" s="636"/>
      <c r="DZ28" s="636"/>
      <c r="EA28" s="636"/>
      <c r="EB28" s="636"/>
      <c r="EC28" s="637"/>
    </row>
    <row r="29" spans="2:133" ht="11.25" customHeight="1" x14ac:dyDescent="0.15">
      <c r="B29" s="604" t="s">
        <v>304</v>
      </c>
      <c r="C29" s="605"/>
      <c r="D29" s="605"/>
      <c r="E29" s="605"/>
      <c r="F29" s="605"/>
      <c r="G29" s="605"/>
      <c r="H29" s="605"/>
      <c r="I29" s="605"/>
      <c r="J29" s="605"/>
      <c r="K29" s="605"/>
      <c r="L29" s="605"/>
      <c r="M29" s="605"/>
      <c r="N29" s="605"/>
      <c r="O29" s="605"/>
      <c r="P29" s="605"/>
      <c r="Q29" s="606"/>
      <c r="R29" s="607">
        <v>234746</v>
      </c>
      <c r="S29" s="608"/>
      <c r="T29" s="608"/>
      <c r="U29" s="608"/>
      <c r="V29" s="608"/>
      <c r="W29" s="608"/>
      <c r="X29" s="608"/>
      <c r="Y29" s="609"/>
      <c r="Z29" s="610">
        <v>0.9</v>
      </c>
      <c r="AA29" s="610"/>
      <c r="AB29" s="610"/>
      <c r="AC29" s="610"/>
      <c r="AD29" s="611" t="s">
        <v>129</v>
      </c>
      <c r="AE29" s="611"/>
      <c r="AF29" s="611"/>
      <c r="AG29" s="611"/>
      <c r="AH29" s="611"/>
      <c r="AI29" s="611"/>
      <c r="AJ29" s="611"/>
      <c r="AK29" s="611"/>
      <c r="AL29" s="612" t="s">
        <v>129</v>
      </c>
      <c r="AM29" s="613"/>
      <c r="AN29" s="613"/>
      <c r="AO29" s="614"/>
      <c r="AP29" s="625"/>
      <c r="AQ29" s="626"/>
      <c r="AR29" s="626"/>
      <c r="AS29" s="626"/>
      <c r="AT29" s="626"/>
      <c r="AU29" s="626"/>
      <c r="AV29" s="626"/>
      <c r="AW29" s="626"/>
      <c r="AX29" s="626"/>
      <c r="AY29" s="626"/>
      <c r="AZ29" s="626"/>
      <c r="BA29" s="626"/>
      <c r="BB29" s="626"/>
      <c r="BC29" s="626"/>
      <c r="BD29" s="626"/>
      <c r="BE29" s="626"/>
      <c r="BF29" s="627"/>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305</v>
      </c>
      <c r="CE29" s="646"/>
      <c r="CF29" s="604" t="s">
        <v>69</v>
      </c>
      <c r="CG29" s="605"/>
      <c r="CH29" s="605"/>
      <c r="CI29" s="605"/>
      <c r="CJ29" s="605"/>
      <c r="CK29" s="605"/>
      <c r="CL29" s="605"/>
      <c r="CM29" s="605"/>
      <c r="CN29" s="605"/>
      <c r="CO29" s="605"/>
      <c r="CP29" s="605"/>
      <c r="CQ29" s="606"/>
      <c r="CR29" s="607">
        <v>2458987</v>
      </c>
      <c r="CS29" s="634"/>
      <c r="CT29" s="634"/>
      <c r="CU29" s="634"/>
      <c r="CV29" s="634"/>
      <c r="CW29" s="634"/>
      <c r="CX29" s="634"/>
      <c r="CY29" s="635"/>
      <c r="CZ29" s="612">
        <v>9.5</v>
      </c>
      <c r="DA29" s="636"/>
      <c r="DB29" s="636"/>
      <c r="DC29" s="642"/>
      <c r="DD29" s="616">
        <v>2427565</v>
      </c>
      <c r="DE29" s="634"/>
      <c r="DF29" s="634"/>
      <c r="DG29" s="634"/>
      <c r="DH29" s="634"/>
      <c r="DI29" s="634"/>
      <c r="DJ29" s="634"/>
      <c r="DK29" s="635"/>
      <c r="DL29" s="616">
        <v>2427565</v>
      </c>
      <c r="DM29" s="634"/>
      <c r="DN29" s="634"/>
      <c r="DO29" s="634"/>
      <c r="DP29" s="634"/>
      <c r="DQ29" s="634"/>
      <c r="DR29" s="634"/>
      <c r="DS29" s="634"/>
      <c r="DT29" s="634"/>
      <c r="DU29" s="634"/>
      <c r="DV29" s="635"/>
      <c r="DW29" s="612">
        <v>19.100000000000001</v>
      </c>
      <c r="DX29" s="636"/>
      <c r="DY29" s="636"/>
      <c r="DZ29" s="636"/>
      <c r="EA29" s="636"/>
      <c r="EB29" s="636"/>
      <c r="EC29" s="637"/>
    </row>
    <row r="30" spans="2:133" ht="11.25" customHeight="1" x14ac:dyDescent="0.15">
      <c r="B30" s="604" t="s">
        <v>306</v>
      </c>
      <c r="C30" s="605"/>
      <c r="D30" s="605"/>
      <c r="E30" s="605"/>
      <c r="F30" s="605"/>
      <c r="G30" s="605"/>
      <c r="H30" s="605"/>
      <c r="I30" s="605"/>
      <c r="J30" s="605"/>
      <c r="K30" s="605"/>
      <c r="L30" s="605"/>
      <c r="M30" s="605"/>
      <c r="N30" s="605"/>
      <c r="O30" s="605"/>
      <c r="P30" s="605"/>
      <c r="Q30" s="606"/>
      <c r="R30" s="607">
        <v>260701</v>
      </c>
      <c r="S30" s="608"/>
      <c r="T30" s="608"/>
      <c r="U30" s="608"/>
      <c r="V30" s="608"/>
      <c r="W30" s="608"/>
      <c r="X30" s="608"/>
      <c r="Y30" s="609"/>
      <c r="Z30" s="610">
        <v>1</v>
      </c>
      <c r="AA30" s="610"/>
      <c r="AB30" s="610"/>
      <c r="AC30" s="610"/>
      <c r="AD30" s="611">
        <v>10996</v>
      </c>
      <c r="AE30" s="611"/>
      <c r="AF30" s="611"/>
      <c r="AG30" s="611"/>
      <c r="AH30" s="611"/>
      <c r="AI30" s="611"/>
      <c r="AJ30" s="611"/>
      <c r="AK30" s="611"/>
      <c r="AL30" s="612">
        <v>0.1</v>
      </c>
      <c r="AM30" s="613"/>
      <c r="AN30" s="613"/>
      <c r="AO30" s="614"/>
      <c r="AP30" s="589" t="s">
        <v>224</v>
      </c>
      <c r="AQ30" s="590"/>
      <c r="AR30" s="590"/>
      <c r="AS30" s="590"/>
      <c r="AT30" s="590"/>
      <c r="AU30" s="590"/>
      <c r="AV30" s="590"/>
      <c r="AW30" s="590"/>
      <c r="AX30" s="590"/>
      <c r="AY30" s="590"/>
      <c r="AZ30" s="590"/>
      <c r="BA30" s="590"/>
      <c r="BB30" s="590"/>
      <c r="BC30" s="590"/>
      <c r="BD30" s="590"/>
      <c r="BE30" s="590"/>
      <c r="BF30" s="591"/>
      <c r="BG30" s="589" t="s">
        <v>307</v>
      </c>
      <c r="BH30" s="643"/>
      <c r="BI30" s="643"/>
      <c r="BJ30" s="643"/>
      <c r="BK30" s="643"/>
      <c r="BL30" s="643"/>
      <c r="BM30" s="643"/>
      <c r="BN30" s="643"/>
      <c r="BO30" s="643"/>
      <c r="BP30" s="643"/>
      <c r="BQ30" s="644"/>
      <c r="BR30" s="589" t="s">
        <v>308</v>
      </c>
      <c r="BS30" s="643"/>
      <c r="BT30" s="643"/>
      <c r="BU30" s="643"/>
      <c r="BV30" s="643"/>
      <c r="BW30" s="643"/>
      <c r="BX30" s="643"/>
      <c r="BY30" s="643"/>
      <c r="BZ30" s="643"/>
      <c r="CA30" s="643"/>
      <c r="CB30" s="644"/>
      <c r="CD30" s="647"/>
      <c r="CE30" s="648"/>
      <c r="CF30" s="604" t="s">
        <v>309</v>
      </c>
      <c r="CG30" s="605"/>
      <c r="CH30" s="605"/>
      <c r="CI30" s="605"/>
      <c r="CJ30" s="605"/>
      <c r="CK30" s="605"/>
      <c r="CL30" s="605"/>
      <c r="CM30" s="605"/>
      <c r="CN30" s="605"/>
      <c r="CO30" s="605"/>
      <c r="CP30" s="605"/>
      <c r="CQ30" s="606"/>
      <c r="CR30" s="607">
        <v>2404004</v>
      </c>
      <c r="CS30" s="608"/>
      <c r="CT30" s="608"/>
      <c r="CU30" s="608"/>
      <c r="CV30" s="608"/>
      <c r="CW30" s="608"/>
      <c r="CX30" s="608"/>
      <c r="CY30" s="609"/>
      <c r="CZ30" s="612">
        <v>9.3000000000000007</v>
      </c>
      <c r="DA30" s="636"/>
      <c r="DB30" s="636"/>
      <c r="DC30" s="642"/>
      <c r="DD30" s="616">
        <v>2372582</v>
      </c>
      <c r="DE30" s="608"/>
      <c r="DF30" s="608"/>
      <c r="DG30" s="608"/>
      <c r="DH30" s="608"/>
      <c r="DI30" s="608"/>
      <c r="DJ30" s="608"/>
      <c r="DK30" s="609"/>
      <c r="DL30" s="616">
        <v>2372582</v>
      </c>
      <c r="DM30" s="608"/>
      <c r="DN30" s="608"/>
      <c r="DO30" s="608"/>
      <c r="DP30" s="608"/>
      <c r="DQ30" s="608"/>
      <c r="DR30" s="608"/>
      <c r="DS30" s="608"/>
      <c r="DT30" s="608"/>
      <c r="DU30" s="608"/>
      <c r="DV30" s="609"/>
      <c r="DW30" s="612">
        <v>18.7</v>
      </c>
      <c r="DX30" s="636"/>
      <c r="DY30" s="636"/>
      <c r="DZ30" s="636"/>
      <c r="EA30" s="636"/>
      <c r="EB30" s="636"/>
      <c r="EC30" s="637"/>
    </row>
    <row r="31" spans="2:133" ht="11.25" customHeight="1" x14ac:dyDescent="0.15">
      <c r="B31" s="604" t="s">
        <v>310</v>
      </c>
      <c r="C31" s="605"/>
      <c r="D31" s="605"/>
      <c r="E31" s="605"/>
      <c r="F31" s="605"/>
      <c r="G31" s="605"/>
      <c r="H31" s="605"/>
      <c r="I31" s="605"/>
      <c r="J31" s="605"/>
      <c r="K31" s="605"/>
      <c r="L31" s="605"/>
      <c r="M31" s="605"/>
      <c r="N31" s="605"/>
      <c r="O31" s="605"/>
      <c r="P31" s="605"/>
      <c r="Q31" s="606"/>
      <c r="R31" s="607">
        <v>65956</v>
      </c>
      <c r="S31" s="608"/>
      <c r="T31" s="608"/>
      <c r="U31" s="608"/>
      <c r="V31" s="608"/>
      <c r="W31" s="608"/>
      <c r="X31" s="608"/>
      <c r="Y31" s="609"/>
      <c r="Z31" s="610">
        <v>0.2</v>
      </c>
      <c r="AA31" s="610"/>
      <c r="AB31" s="610"/>
      <c r="AC31" s="610"/>
      <c r="AD31" s="611" t="s">
        <v>129</v>
      </c>
      <c r="AE31" s="611"/>
      <c r="AF31" s="611"/>
      <c r="AG31" s="611"/>
      <c r="AH31" s="611"/>
      <c r="AI31" s="611"/>
      <c r="AJ31" s="611"/>
      <c r="AK31" s="611"/>
      <c r="AL31" s="612" t="s">
        <v>129</v>
      </c>
      <c r="AM31" s="613"/>
      <c r="AN31" s="613"/>
      <c r="AO31" s="614"/>
      <c r="AP31" s="655" t="s">
        <v>311</v>
      </c>
      <c r="AQ31" s="656"/>
      <c r="AR31" s="656"/>
      <c r="AS31" s="656"/>
      <c r="AT31" s="661" t="s">
        <v>312</v>
      </c>
      <c r="AU31" s="341"/>
      <c r="AV31" s="341"/>
      <c r="AW31" s="341"/>
      <c r="AX31" s="593" t="s">
        <v>189</v>
      </c>
      <c r="AY31" s="594"/>
      <c r="AZ31" s="594"/>
      <c r="BA31" s="594"/>
      <c r="BB31" s="594"/>
      <c r="BC31" s="594"/>
      <c r="BD31" s="594"/>
      <c r="BE31" s="594"/>
      <c r="BF31" s="595"/>
      <c r="BG31" s="654">
        <v>99.8</v>
      </c>
      <c r="BH31" s="651"/>
      <c r="BI31" s="651"/>
      <c r="BJ31" s="651"/>
      <c r="BK31" s="651"/>
      <c r="BL31" s="651"/>
      <c r="BM31" s="602">
        <v>98.4</v>
      </c>
      <c r="BN31" s="651"/>
      <c r="BO31" s="651"/>
      <c r="BP31" s="651"/>
      <c r="BQ31" s="652"/>
      <c r="BR31" s="654">
        <v>98.5</v>
      </c>
      <c r="BS31" s="651"/>
      <c r="BT31" s="651"/>
      <c r="BU31" s="651"/>
      <c r="BV31" s="651"/>
      <c r="BW31" s="651"/>
      <c r="BX31" s="602">
        <v>96.9</v>
      </c>
      <c r="BY31" s="651"/>
      <c r="BZ31" s="651"/>
      <c r="CA31" s="651"/>
      <c r="CB31" s="652"/>
      <c r="CD31" s="647"/>
      <c r="CE31" s="648"/>
      <c r="CF31" s="604" t="s">
        <v>313</v>
      </c>
      <c r="CG31" s="605"/>
      <c r="CH31" s="605"/>
      <c r="CI31" s="605"/>
      <c r="CJ31" s="605"/>
      <c r="CK31" s="605"/>
      <c r="CL31" s="605"/>
      <c r="CM31" s="605"/>
      <c r="CN31" s="605"/>
      <c r="CO31" s="605"/>
      <c r="CP31" s="605"/>
      <c r="CQ31" s="606"/>
      <c r="CR31" s="607">
        <v>54983</v>
      </c>
      <c r="CS31" s="634"/>
      <c r="CT31" s="634"/>
      <c r="CU31" s="634"/>
      <c r="CV31" s="634"/>
      <c r="CW31" s="634"/>
      <c r="CX31" s="634"/>
      <c r="CY31" s="635"/>
      <c r="CZ31" s="612">
        <v>0.2</v>
      </c>
      <c r="DA31" s="636"/>
      <c r="DB31" s="636"/>
      <c r="DC31" s="642"/>
      <c r="DD31" s="616">
        <v>54983</v>
      </c>
      <c r="DE31" s="634"/>
      <c r="DF31" s="634"/>
      <c r="DG31" s="634"/>
      <c r="DH31" s="634"/>
      <c r="DI31" s="634"/>
      <c r="DJ31" s="634"/>
      <c r="DK31" s="635"/>
      <c r="DL31" s="616">
        <v>54983</v>
      </c>
      <c r="DM31" s="634"/>
      <c r="DN31" s="634"/>
      <c r="DO31" s="634"/>
      <c r="DP31" s="634"/>
      <c r="DQ31" s="634"/>
      <c r="DR31" s="634"/>
      <c r="DS31" s="634"/>
      <c r="DT31" s="634"/>
      <c r="DU31" s="634"/>
      <c r="DV31" s="635"/>
      <c r="DW31" s="612">
        <v>0.4</v>
      </c>
      <c r="DX31" s="636"/>
      <c r="DY31" s="636"/>
      <c r="DZ31" s="636"/>
      <c r="EA31" s="636"/>
      <c r="EB31" s="636"/>
      <c r="EC31" s="637"/>
    </row>
    <row r="32" spans="2:133" ht="11.25" customHeight="1" x14ac:dyDescent="0.15">
      <c r="B32" s="604" t="s">
        <v>314</v>
      </c>
      <c r="C32" s="605"/>
      <c r="D32" s="605"/>
      <c r="E32" s="605"/>
      <c r="F32" s="605"/>
      <c r="G32" s="605"/>
      <c r="H32" s="605"/>
      <c r="I32" s="605"/>
      <c r="J32" s="605"/>
      <c r="K32" s="605"/>
      <c r="L32" s="605"/>
      <c r="M32" s="605"/>
      <c r="N32" s="605"/>
      <c r="O32" s="605"/>
      <c r="P32" s="605"/>
      <c r="Q32" s="606"/>
      <c r="R32" s="607">
        <v>4144584</v>
      </c>
      <c r="S32" s="608"/>
      <c r="T32" s="608"/>
      <c r="U32" s="608"/>
      <c r="V32" s="608"/>
      <c r="W32" s="608"/>
      <c r="X32" s="608"/>
      <c r="Y32" s="609"/>
      <c r="Z32" s="610">
        <v>15.5</v>
      </c>
      <c r="AA32" s="610"/>
      <c r="AB32" s="610"/>
      <c r="AC32" s="610"/>
      <c r="AD32" s="611" t="s">
        <v>129</v>
      </c>
      <c r="AE32" s="611"/>
      <c r="AF32" s="611"/>
      <c r="AG32" s="611"/>
      <c r="AH32" s="611"/>
      <c r="AI32" s="611"/>
      <c r="AJ32" s="611"/>
      <c r="AK32" s="611"/>
      <c r="AL32" s="612" t="s">
        <v>129</v>
      </c>
      <c r="AM32" s="613"/>
      <c r="AN32" s="613"/>
      <c r="AO32" s="614"/>
      <c r="AP32" s="657"/>
      <c r="AQ32" s="658"/>
      <c r="AR32" s="658"/>
      <c r="AS32" s="658"/>
      <c r="AT32" s="662"/>
      <c r="AU32" s="342" t="s">
        <v>315</v>
      </c>
      <c r="AX32" s="604" t="s">
        <v>316</v>
      </c>
      <c r="AY32" s="605"/>
      <c r="AZ32" s="605"/>
      <c r="BA32" s="605"/>
      <c r="BB32" s="605"/>
      <c r="BC32" s="605"/>
      <c r="BD32" s="605"/>
      <c r="BE32" s="605"/>
      <c r="BF32" s="606"/>
      <c r="BG32" s="664">
        <v>99.9</v>
      </c>
      <c r="BH32" s="634"/>
      <c r="BI32" s="634"/>
      <c r="BJ32" s="634"/>
      <c r="BK32" s="634"/>
      <c r="BL32" s="634"/>
      <c r="BM32" s="613">
        <v>99</v>
      </c>
      <c r="BN32" s="634"/>
      <c r="BO32" s="634"/>
      <c r="BP32" s="634"/>
      <c r="BQ32" s="653"/>
      <c r="BR32" s="664">
        <v>99.6</v>
      </c>
      <c r="BS32" s="634"/>
      <c r="BT32" s="634"/>
      <c r="BU32" s="634"/>
      <c r="BV32" s="634"/>
      <c r="BW32" s="634"/>
      <c r="BX32" s="613">
        <v>98.5</v>
      </c>
      <c r="BY32" s="634"/>
      <c r="BZ32" s="634"/>
      <c r="CA32" s="634"/>
      <c r="CB32" s="653"/>
      <c r="CD32" s="649"/>
      <c r="CE32" s="650"/>
      <c r="CF32" s="604" t="s">
        <v>317</v>
      </c>
      <c r="CG32" s="605"/>
      <c r="CH32" s="605"/>
      <c r="CI32" s="605"/>
      <c r="CJ32" s="605"/>
      <c r="CK32" s="605"/>
      <c r="CL32" s="605"/>
      <c r="CM32" s="605"/>
      <c r="CN32" s="605"/>
      <c r="CO32" s="605"/>
      <c r="CP32" s="605"/>
      <c r="CQ32" s="606"/>
      <c r="CR32" s="607" t="s">
        <v>129</v>
      </c>
      <c r="CS32" s="608"/>
      <c r="CT32" s="608"/>
      <c r="CU32" s="608"/>
      <c r="CV32" s="608"/>
      <c r="CW32" s="608"/>
      <c r="CX32" s="608"/>
      <c r="CY32" s="609"/>
      <c r="CZ32" s="612" t="s">
        <v>129</v>
      </c>
      <c r="DA32" s="636"/>
      <c r="DB32" s="636"/>
      <c r="DC32" s="642"/>
      <c r="DD32" s="616" t="s">
        <v>129</v>
      </c>
      <c r="DE32" s="608"/>
      <c r="DF32" s="608"/>
      <c r="DG32" s="608"/>
      <c r="DH32" s="608"/>
      <c r="DI32" s="608"/>
      <c r="DJ32" s="608"/>
      <c r="DK32" s="609"/>
      <c r="DL32" s="616" t="s">
        <v>129</v>
      </c>
      <c r="DM32" s="608"/>
      <c r="DN32" s="608"/>
      <c r="DO32" s="608"/>
      <c r="DP32" s="608"/>
      <c r="DQ32" s="608"/>
      <c r="DR32" s="608"/>
      <c r="DS32" s="608"/>
      <c r="DT32" s="608"/>
      <c r="DU32" s="608"/>
      <c r="DV32" s="609"/>
      <c r="DW32" s="612" t="s">
        <v>129</v>
      </c>
      <c r="DX32" s="636"/>
      <c r="DY32" s="636"/>
      <c r="DZ32" s="636"/>
      <c r="EA32" s="636"/>
      <c r="EB32" s="636"/>
      <c r="EC32" s="637"/>
    </row>
    <row r="33" spans="2:133" ht="11.25" customHeight="1" x14ac:dyDescent="0.15">
      <c r="B33" s="638" t="s">
        <v>318</v>
      </c>
      <c r="C33" s="639"/>
      <c r="D33" s="639"/>
      <c r="E33" s="639"/>
      <c r="F33" s="639"/>
      <c r="G33" s="639"/>
      <c r="H33" s="639"/>
      <c r="I33" s="639"/>
      <c r="J33" s="639"/>
      <c r="K33" s="639"/>
      <c r="L33" s="639"/>
      <c r="M33" s="639"/>
      <c r="N33" s="639"/>
      <c r="O33" s="639"/>
      <c r="P33" s="639"/>
      <c r="Q33" s="640"/>
      <c r="R33" s="607" t="s">
        <v>129</v>
      </c>
      <c r="S33" s="608"/>
      <c r="T33" s="608"/>
      <c r="U33" s="608"/>
      <c r="V33" s="608"/>
      <c r="W33" s="608"/>
      <c r="X33" s="608"/>
      <c r="Y33" s="609"/>
      <c r="Z33" s="610" t="s">
        <v>129</v>
      </c>
      <c r="AA33" s="610"/>
      <c r="AB33" s="610"/>
      <c r="AC33" s="610"/>
      <c r="AD33" s="611" t="s">
        <v>129</v>
      </c>
      <c r="AE33" s="611"/>
      <c r="AF33" s="611"/>
      <c r="AG33" s="611"/>
      <c r="AH33" s="611"/>
      <c r="AI33" s="611"/>
      <c r="AJ33" s="611"/>
      <c r="AK33" s="611"/>
      <c r="AL33" s="612" t="s">
        <v>129</v>
      </c>
      <c r="AM33" s="613"/>
      <c r="AN33" s="613"/>
      <c r="AO33" s="614"/>
      <c r="AP33" s="659"/>
      <c r="AQ33" s="660"/>
      <c r="AR33" s="660"/>
      <c r="AS33" s="660"/>
      <c r="AT33" s="663"/>
      <c r="AU33" s="343"/>
      <c r="AV33" s="343"/>
      <c r="AW33" s="343"/>
      <c r="AX33" s="625" t="s">
        <v>319</v>
      </c>
      <c r="AY33" s="626"/>
      <c r="AZ33" s="626"/>
      <c r="BA33" s="626"/>
      <c r="BB33" s="626"/>
      <c r="BC33" s="626"/>
      <c r="BD33" s="626"/>
      <c r="BE33" s="626"/>
      <c r="BF33" s="627"/>
      <c r="BG33" s="665">
        <v>99.8</v>
      </c>
      <c r="BH33" s="666"/>
      <c r="BI33" s="666"/>
      <c r="BJ33" s="666"/>
      <c r="BK33" s="666"/>
      <c r="BL33" s="666"/>
      <c r="BM33" s="667">
        <v>97.8</v>
      </c>
      <c r="BN33" s="666"/>
      <c r="BO33" s="666"/>
      <c r="BP33" s="666"/>
      <c r="BQ33" s="668"/>
      <c r="BR33" s="665">
        <v>97.6</v>
      </c>
      <c r="BS33" s="666"/>
      <c r="BT33" s="666"/>
      <c r="BU33" s="666"/>
      <c r="BV33" s="666"/>
      <c r="BW33" s="666"/>
      <c r="BX33" s="667">
        <v>95.4</v>
      </c>
      <c r="BY33" s="666"/>
      <c r="BZ33" s="666"/>
      <c r="CA33" s="666"/>
      <c r="CB33" s="668"/>
      <c r="CD33" s="604" t="s">
        <v>320</v>
      </c>
      <c r="CE33" s="605"/>
      <c r="CF33" s="605"/>
      <c r="CG33" s="605"/>
      <c r="CH33" s="605"/>
      <c r="CI33" s="605"/>
      <c r="CJ33" s="605"/>
      <c r="CK33" s="605"/>
      <c r="CL33" s="605"/>
      <c r="CM33" s="605"/>
      <c r="CN33" s="605"/>
      <c r="CO33" s="605"/>
      <c r="CP33" s="605"/>
      <c r="CQ33" s="606"/>
      <c r="CR33" s="607">
        <v>10151179</v>
      </c>
      <c r="CS33" s="634"/>
      <c r="CT33" s="634"/>
      <c r="CU33" s="634"/>
      <c r="CV33" s="634"/>
      <c r="CW33" s="634"/>
      <c r="CX33" s="634"/>
      <c r="CY33" s="635"/>
      <c r="CZ33" s="612">
        <v>39.1</v>
      </c>
      <c r="DA33" s="636"/>
      <c r="DB33" s="636"/>
      <c r="DC33" s="642"/>
      <c r="DD33" s="616">
        <v>6413767</v>
      </c>
      <c r="DE33" s="634"/>
      <c r="DF33" s="634"/>
      <c r="DG33" s="634"/>
      <c r="DH33" s="634"/>
      <c r="DI33" s="634"/>
      <c r="DJ33" s="634"/>
      <c r="DK33" s="635"/>
      <c r="DL33" s="616">
        <v>4046511</v>
      </c>
      <c r="DM33" s="634"/>
      <c r="DN33" s="634"/>
      <c r="DO33" s="634"/>
      <c r="DP33" s="634"/>
      <c r="DQ33" s="634"/>
      <c r="DR33" s="634"/>
      <c r="DS33" s="634"/>
      <c r="DT33" s="634"/>
      <c r="DU33" s="634"/>
      <c r="DV33" s="635"/>
      <c r="DW33" s="612">
        <v>31.9</v>
      </c>
      <c r="DX33" s="636"/>
      <c r="DY33" s="636"/>
      <c r="DZ33" s="636"/>
      <c r="EA33" s="636"/>
      <c r="EB33" s="636"/>
      <c r="EC33" s="637"/>
    </row>
    <row r="34" spans="2:133" ht="11.25" customHeight="1" x14ac:dyDescent="0.15">
      <c r="B34" s="604" t="s">
        <v>321</v>
      </c>
      <c r="C34" s="605"/>
      <c r="D34" s="605"/>
      <c r="E34" s="605"/>
      <c r="F34" s="605"/>
      <c r="G34" s="605"/>
      <c r="H34" s="605"/>
      <c r="I34" s="605"/>
      <c r="J34" s="605"/>
      <c r="K34" s="605"/>
      <c r="L34" s="605"/>
      <c r="M34" s="605"/>
      <c r="N34" s="605"/>
      <c r="O34" s="605"/>
      <c r="P34" s="605"/>
      <c r="Q34" s="606"/>
      <c r="R34" s="607">
        <v>1368255</v>
      </c>
      <c r="S34" s="608"/>
      <c r="T34" s="608"/>
      <c r="U34" s="608"/>
      <c r="V34" s="608"/>
      <c r="W34" s="608"/>
      <c r="X34" s="608"/>
      <c r="Y34" s="609"/>
      <c r="Z34" s="610">
        <v>5.0999999999999996</v>
      </c>
      <c r="AA34" s="610"/>
      <c r="AB34" s="610"/>
      <c r="AC34" s="610"/>
      <c r="AD34" s="611" t="s">
        <v>129</v>
      </c>
      <c r="AE34" s="611"/>
      <c r="AF34" s="611"/>
      <c r="AG34" s="611"/>
      <c r="AH34" s="611"/>
      <c r="AI34" s="611"/>
      <c r="AJ34" s="611"/>
      <c r="AK34" s="611"/>
      <c r="AL34" s="612" t="s">
        <v>129</v>
      </c>
      <c r="AM34" s="613"/>
      <c r="AN34" s="613"/>
      <c r="AO34" s="614"/>
      <c r="AP34" s="207"/>
      <c r="AQ34" s="208"/>
      <c r="AS34" s="341"/>
      <c r="AT34" s="341"/>
      <c r="AU34" s="341"/>
      <c r="AV34" s="341"/>
      <c r="AW34" s="341"/>
      <c r="AX34" s="341"/>
      <c r="AY34" s="341"/>
      <c r="AZ34" s="341"/>
      <c r="BA34" s="341"/>
      <c r="BB34" s="341"/>
      <c r="BC34" s="341"/>
      <c r="BD34" s="341"/>
      <c r="BE34" s="341"/>
      <c r="BF34" s="341"/>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04" t="s">
        <v>322</v>
      </c>
      <c r="CE34" s="605"/>
      <c r="CF34" s="605"/>
      <c r="CG34" s="605"/>
      <c r="CH34" s="605"/>
      <c r="CI34" s="605"/>
      <c r="CJ34" s="605"/>
      <c r="CK34" s="605"/>
      <c r="CL34" s="605"/>
      <c r="CM34" s="605"/>
      <c r="CN34" s="605"/>
      <c r="CO34" s="605"/>
      <c r="CP34" s="605"/>
      <c r="CQ34" s="606"/>
      <c r="CR34" s="607">
        <v>2779140</v>
      </c>
      <c r="CS34" s="608"/>
      <c r="CT34" s="608"/>
      <c r="CU34" s="608"/>
      <c r="CV34" s="608"/>
      <c r="CW34" s="608"/>
      <c r="CX34" s="608"/>
      <c r="CY34" s="609"/>
      <c r="CZ34" s="612">
        <v>10.7</v>
      </c>
      <c r="DA34" s="636"/>
      <c r="DB34" s="636"/>
      <c r="DC34" s="642"/>
      <c r="DD34" s="616">
        <v>1696584</v>
      </c>
      <c r="DE34" s="608"/>
      <c r="DF34" s="608"/>
      <c r="DG34" s="608"/>
      <c r="DH34" s="608"/>
      <c r="DI34" s="608"/>
      <c r="DJ34" s="608"/>
      <c r="DK34" s="609"/>
      <c r="DL34" s="616">
        <v>1445131</v>
      </c>
      <c r="DM34" s="608"/>
      <c r="DN34" s="608"/>
      <c r="DO34" s="608"/>
      <c r="DP34" s="608"/>
      <c r="DQ34" s="608"/>
      <c r="DR34" s="608"/>
      <c r="DS34" s="608"/>
      <c r="DT34" s="608"/>
      <c r="DU34" s="608"/>
      <c r="DV34" s="609"/>
      <c r="DW34" s="612">
        <v>11.4</v>
      </c>
      <c r="DX34" s="636"/>
      <c r="DY34" s="636"/>
      <c r="DZ34" s="636"/>
      <c r="EA34" s="636"/>
      <c r="EB34" s="636"/>
      <c r="EC34" s="637"/>
    </row>
    <row r="35" spans="2:133" ht="11.25" customHeight="1" x14ac:dyDescent="0.15">
      <c r="B35" s="604" t="s">
        <v>323</v>
      </c>
      <c r="C35" s="605"/>
      <c r="D35" s="605"/>
      <c r="E35" s="605"/>
      <c r="F35" s="605"/>
      <c r="G35" s="605"/>
      <c r="H35" s="605"/>
      <c r="I35" s="605"/>
      <c r="J35" s="605"/>
      <c r="K35" s="605"/>
      <c r="L35" s="605"/>
      <c r="M35" s="605"/>
      <c r="N35" s="605"/>
      <c r="O35" s="605"/>
      <c r="P35" s="605"/>
      <c r="Q35" s="606"/>
      <c r="R35" s="607">
        <v>153635</v>
      </c>
      <c r="S35" s="608"/>
      <c r="T35" s="608"/>
      <c r="U35" s="608"/>
      <c r="V35" s="608"/>
      <c r="W35" s="608"/>
      <c r="X35" s="608"/>
      <c r="Y35" s="609"/>
      <c r="Z35" s="610">
        <v>0.6</v>
      </c>
      <c r="AA35" s="610"/>
      <c r="AB35" s="610"/>
      <c r="AC35" s="610"/>
      <c r="AD35" s="611" t="s">
        <v>129</v>
      </c>
      <c r="AE35" s="611"/>
      <c r="AF35" s="611"/>
      <c r="AG35" s="611"/>
      <c r="AH35" s="611"/>
      <c r="AI35" s="611"/>
      <c r="AJ35" s="611"/>
      <c r="AK35" s="611"/>
      <c r="AL35" s="612" t="s">
        <v>129</v>
      </c>
      <c r="AM35" s="613"/>
      <c r="AN35" s="613"/>
      <c r="AO35" s="614"/>
      <c r="AP35" s="209"/>
      <c r="AQ35" s="589" t="s">
        <v>324</v>
      </c>
      <c r="AR35" s="590"/>
      <c r="AS35" s="590"/>
      <c r="AT35" s="590"/>
      <c r="AU35" s="590"/>
      <c r="AV35" s="590"/>
      <c r="AW35" s="590"/>
      <c r="AX35" s="590"/>
      <c r="AY35" s="590"/>
      <c r="AZ35" s="590"/>
      <c r="BA35" s="590"/>
      <c r="BB35" s="590"/>
      <c r="BC35" s="590"/>
      <c r="BD35" s="590"/>
      <c r="BE35" s="590"/>
      <c r="BF35" s="591"/>
      <c r="BG35" s="589" t="s">
        <v>325</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326</v>
      </c>
      <c r="CE35" s="605"/>
      <c r="CF35" s="605"/>
      <c r="CG35" s="605"/>
      <c r="CH35" s="605"/>
      <c r="CI35" s="605"/>
      <c r="CJ35" s="605"/>
      <c r="CK35" s="605"/>
      <c r="CL35" s="605"/>
      <c r="CM35" s="605"/>
      <c r="CN35" s="605"/>
      <c r="CO35" s="605"/>
      <c r="CP35" s="605"/>
      <c r="CQ35" s="606"/>
      <c r="CR35" s="607">
        <v>124128</v>
      </c>
      <c r="CS35" s="634"/>
      <c r="CT35" s="634"/>
      <c r="CU35" s="634"/>
      <c r="CV35" s="634"/>
      <c r="CW35" s="634"/>
      <c r="CX35" s="634"/>
      <c r="CY35" s="635"/>
      <c r="CZ35" s="612">
        <v>0.5</v>
      </c>
      <c r="DA35" s="636"/>
      <c r="DB35" s="636"/>
      <c r="DC35" s="642"/>
      <c r="DD35" s="616">
        <v>79009</v>
      </c>
      <c r="DE35" s="634"/>
      <c r="DF35" s="634"/>
      <c r="DG35" s="634"/>
      <c r="DH35" s="634"/>
      <c r="DI35" s="634"/>
      <c r="DJ35" s="634"/>
      <c r="DK35" s="635"/>
      <c r="DL35" s="616">
        <v>79009</v>
      </c>
      <c r="DM35" s="634"/>
      <c r="DN35" s="634"/>
      <c r="DO35" s="634"/>
      <c r="DP35" s="634"/>
      <c r="DQ35" s="634"/>
      <c r="DR35" s="634"/>
      <c r="DS35" s="634"/>
      <c r="DT35" s="634"/>
      <c r="DU35" s="634"/>
      <c r="DV35" s="635"/>
      <c r="DW35" s="612">
        <v>0.6</v>
      </c>
      <c r="DX35" s="636"/>
      <c r="DY35" s="636"/>
      <c r="DZ35" s="636"/>
      <c r="EA35" s="636"/>
      <c r="EB35" s="636"/>
      <c r="EC35" s="637"/>
    </row>
    <row r="36" spans="2:133" ht="11.25" customHeight="1" x14ac:dyDescent="0.15">
      <c r="B36" s="604" t="s">
        <v>327</v>
      </c>
      <c r="C36" s="605"/>
      <c r="D36" s="605"/>
      <c r="E36" s="605"/>
      <c r="F36" s="605"/>
      <c r="G36" s="605"/>
      <c r="H36" s="605"/>
      <c r="I36" s="605"/>
      <c r="J36" s="605"/>
      <c r="K36" s="605"/>
      <c r="L36" s="605"/>
      <c r="M36" s="605"/>
      <c r="N36" s="605"/>
      <c r="O36" s="605"/>
      <c r="P36" s="605"/>
      <c r="Q36" s="606"/>
      <c r="R36" s="607">
        <v>2069662</v>
      </c>
      <c r="S36" s="608"/>
      <c r="T36" s="608"/>
      <c r="U36" s="608"/>
      <c r="V36" s="608"/>
      <c r="W36" s="608"/>
      <c r="X36" s="608"/>
      <c r="Y36" s="609"/>
      <c r="Z36" s="610">
        <v>7.7</v>
      </c>
      <c r="AA36" s="610"/>
      <c r="AB36" s="610"/>
      <c r="AC36" s="610"/>
      <c r="AD36" s="611" t="s">
        <v>129</v>
      </c>
      <c r="AE36" s="611"/>
      <c r="AF36" s="611"/>
      <c r="AG36" s="611"/>
      <c r="AH36" s="611"/>
      <c r="AI36" s="611"/>
      <c r="AJ36" s="611"/>
      <c r="AK36" s="611"/>
      <c r="AL36" s="612" t="s">
        <v>129</v>
      </c>
      <c r="AM36" s="613"/>
      <c r="AN36" s="613"/>
      <c r="AO36" s="614"/>
      <c r="AP36" s="209"/>
      <c r="AQ36" s="669" t="s">
        <v>328</v>
      </c>
      <c r="AR36" s="670"/>
      <c r="AS36" s="670"/>
      <c r="AT36" s="670"/>
      <c r="AU36" s="670"/>
      <c r="AV36" s="670"/>
      <c r="AW36" s="670"/>
      <c r="AX36" s="670"/>
      <c r="AY36" s="671"/>
      <c r="AZ36" s="596">
        <v>2804710</v>
      </c>
      <c r="BA36" s="597"/>
      <c r="BB36" s="597"/>
      <c r="BC36" s="597"/>
      <c r="BD36" s="597"/>
      <c r="BE36" s="597"/>
      <c r="BF36" s="672"/>
      <c r="BG36" s="593" t="s">
        <v>329</v>
      </c>
      <c r="BH36" s="594"/>
      <c r="BI36" s="594"/>
      <c r="BJ36" s="594"/>
      <c r="BK36" s="594"/>
      <c r="BL36" s="594"/>
      <c r="BM36" s="594"/>
      <c r="BN36" s="594"/>
      <c r="BO36" s="594"/>
      <c r="BP36" s="594"/>
      <c r="BQ36" s="594"/>
      <c r="BR36" s="594"/>
      <c r="BS36" s="594"/>
      <c r="BT36" s="594"/>
      <c r="BU36" s="595"/>
      <c r="BV36" s="596">
        <v>128167</v>
      </c>
      <c r="BW36" s="597"/>
      <c r="BX36" s="597"/>
      <c r="BY36" s="597"/>
      <c r="BZ36" s="597"/>
      <c r="CA36" s="597"/>
      <c r="CB36" s="672"/>
      <c r="CD36" s="604" t="s">
        <v>330</v>
      </c>
      <c r="CE36" s="605"/>
      <c r="CF36" s="605"/>
      <c r="CG36" s="605"/>
      <c r="CH36" s="605"/>
      <c r="CI36" s="605"/>
      <c r="CJ36" s="605"/>
      <c r="CK36" s="605"/>
      <c r="CL36" s="605"/>
      <c r="CM36" s="605"/>
      <c r="CN36" s="605"/>
      <c r="CO36" s="605"/>
      <c r="CP36" s="605"/>
      <c r="CQ36" s="606"/>
      <c r="CR36" s="607">
        <v>2548989</v>
      </c>
      <c r="CS36" s="608"/>
      <c r="CT36" s="608"/>
      <c r="CU36" s="608"/>
      <c r="CV36" s="608"/>
      <c r="CW36" s="608"/>
      <c r="CX36" s="608"/>
      <c r="CY36" s="609"/>
      <c r="CZ36" s="612">
        <v>9.8000000000000007</v>
      </c>
      <c r="DA36" s="636"/>
      <c r="DB36" s="636"/>
      <c r="DC36" s="642"/>
      <c r="DD36" s="616">
        <v>1403427</v>
      </c>
      <c r="DE36" s="608"/>
      <c r="DF36" s="608"/>
      <c r="DG36" s="608"/>
      <c r="DH36" s="608"/>
      <c r="DI36" s="608"/>
      <c r="DJ36" s="608"/>
      <c r="DK36" s="609"/>
      <c r="DL36" s="616">
        <v>941030</v>
      </c>
      <c r="DM36" s="608"/>
      <c r="DN36" s="608"/>
      <c r="DO36" s="608"/>
      <c r="DP36" s="608"/>
      <c r="DQ36" s="608"/>
      <c r="DR36" s="608"/>
      <c r="DS36" s="608"/>
      <c r="DT36" s="608"/>
      <c r="DU36" s="608"/>
      <c r="DV36" s="609"/>
      <c r="DW36" s="612">
        <v>7.4</v>
      </c>
      <c r="DX36" s="636"/>
      <c r="DY36" s="636"/>
      <c r="DZ36" s="636"/>
      <c r="EA36" s="636"/>
      <c r="EB36" s="636"/>
      <c r="EC36" s="637"/>
    </row>
    <row r="37" spans="2:133" ht="11.25" customHeight="1" x14ac:dyDescent="0.15">
      <c r="B37" s="604" t="s">
        <v>331</v>
      </c>
      <c r="C37" s="605"/>
      <c r="D37" s="605"/>
      <c r="E37" s="605"/>
      <c r="F37" s="605"/>
      <c r="G37" s="605"/>
      <c r="H37" s="605"/>
      <c r="I37" s="605"/>
      <c r="J37" s="605"/>
      <c r="K37" s="605"/>
      <c r="L37" s="605"/>
      <c r="M37" s="605"/>
      <c r="N37" s="605"/>
      <c r="O37" s="605"/>
      <c r="P37" s="605"/>
      <c r="Q37" s="606"/>
      <c r="R37" s="607">
        <v>787970</v>
      </c>
      <c r="S37" s="608"/>
      <c r="T37" s="608"/>
      <c r="U37" s="608"/>
      <c r="V37" s="608"/>
      <c r="W37" s="608"/>
      <c r="X37" s="608"/>
      <c r="Y37" s="609"/>
      <c r="Z37" s="610">
        <v>2.9</v>
      </c>
      <c r="AA37" s="610"/>
      <c r="AB37" s="610"/>
      <c r="AC37" s="610"/>
      <c r="AD37" s="611" t="s">
        <v>129</v>
      </c>
      <c r="AE37" s="611"/>
      <c r="AF37" s="611"/>
      <c r="AG37" s="611"/>
      <c r="AH37" s="611"/>
      <c r="AI37" s="611"/>
      <c r="AJ37" s="611"/>
      <c r="AK37" s="611"/>
      <c r="AL37" s="612" t="s">
        <v>129</v>
      </c>
      <c r="AM37" s="613"/>
      <c r="AN37" s="613"/>
      <c r="AO37" s="614"/>
      <c r="AQ37" s="673" t="s">
        <v>332</v>
      </c>
      <c r="AR37" s="674"/>
      <c r="AS37" s="674"/>
      <c r="AT37" s="674"/>
      <c r="AU37" s="674"/>
      <c r="AV37" s="674"/>
      <c r="AW37" s="674"/>
      <c r="AX37" s="674"/>
      <c r="AY37" s="675"/>
      <c r="AZ37" s="607">
        <v>449388</v>
      </c>
      <c r="BA37" s="608"/>
      <c r="BB37" s="608"/>
      <c r="BC37" s="608"/>
      <c r="BD37" s="634"/>
      <c r="BE37" s="634"/>
      <c r="BF37" s="653"/>
      <c r="BG37" s="604" t="s">
        <v>333</v>
      </c>
      <c r="BH37" s="605"/>
      <c r="BI37" s="605"/>
      <c r="BJ37" s="605"/>
      <c r="BK37" s="605"/>
      <c r="BL37" s="605"/>
      <c r="BM37" s="605"/>
      <c r="BN37" s="605"/>
      <c r="BO37" s="605"/>
      <c r="BP37" s="605"/>
      <c r="BQ37" s="605"/>
      <c r="BR37" s="605"/>
      <c r="BS37" s="605"/>
      <c r="BT37" s="605"/>
      <c r="BU37" s="606"/>
      <c r="BV37" s="607">
        <v>62552</v>
      </c>
      <c r="BW37" s="608"/>
      <c r="BX37" s="608"/>
      <c r="BY37" s="608"/>
      <c r="BZ37" s="608"/>
      <c r="CA37" s="608"/>
      <c r="CB37" s="617"/>
      <c r="CD37" s="604" t="s">
        <v>334</v>
      </c>
      <c r="CE37" s="605"/>
      <c r="CF37" s="605"/>
      <c r="CG37" s="605"/>
      <c r="CH37" s="605"/>
      <c r="CI37" s="605"/>
      <c r="CJ37" s="605"/>
      <c r="CK37" s="605"/>
      <c r="CL37" s="605"/>
      <c r="CM37" s="605"/>
      <c r="CN37" s="605"/>
      <c r="CO37" s="605"/>
      <c r="CP37" s="605"/>
      <c r="CQ37" s="606"/>
      <c r="CR37" s="607">
        <v>53654</v>
      </c>
      <c r="CS37" s="634"/>
      <c r="CT37" s="634"/>
      <c r="CU37" s="634"/>
      <c r="CV37" s="634"/>
      <c r="CW37" s="634"/>
      <c r="CX37" s="634"/>
      <c r="CY37" s="635"/>
      <c r="CZ37" s="612">
        <v>0.2</v>
      </c>
      <c r="DA37" s="636"/>
      <c r="DB37" s="636"/>
      <c r="DC37" s="642"/>
      <c r="DD37" s="616">
        <v>38554</v>
      </c>
      <c r="DE37" s="634"/>
      <c r="DF37" s="634"/>
      <c r="DG37" s="634"/>
      <c r="DH37" s="634"/>
      <c r="DI37" s="634"/>
      <c r="DJ37" s="634"/>
      <c r="DK37" s="635"/>
      <c r="DL37" s="616">
        <v>33608</v>
      </c>
      <c r="DM37" s="634"/>
      <c r="DN37" s="634"/>
      <c r="DO37" s="634"/>
      <c r="DP37" s="634"/>
      <c r="DQ37" s="634"/>
      <c r="DR37" s="634"/>
      <c r="DS37" s="634"/>
      <c r="DT37" s="634"/>
      <c r="DU37" s="634"/>
      <c r="DV37" s="635"/>
      <c r="DW37" s="612">
        <v>0.3</v>
      </c>
      <c r="DX37" s="636"/>
      <c r="DY37" s="636"/>
      <c r="DZ37" s="636"/>
      <c r="EA37" s="636"/>
      <c r="EB37" s="636"/>
      <c r="EC37" s="637"/>
    </row>
    <row r="38" spans="2:133" ht="11.25" customHeight="1" x14ac:dyDescent="0.15">
      <c r="B38" s="604" t="s">
        <v>335</v>
      </c>
      <c r="C38" s="605"/>
      <c r="D38" s="605"/>
      <c r="E38" s="605"/>
      <c r="F38" s="605"/>
      <c r="G38" s="605"/>
      <c r="H38" s="605"/>
      <c r="I38" s="605"/>
      <c r="J38" s="605"/>
      <c r="K38" s="605"/>
      <c r="L38" s="605"/>
      <c r="M38" s="605"/>
      <c r="N38" s="605"/>
      <c r="O38" s="605"/>
      <c r="P38" s="605"/>
      <c r="Q38" s="606"/>
      <c r="R38" s="607">
        <v>1311886</v>
      </c>
      <c r="S38" s="608"/>
      <c r="T38" s="608"/>
      <c r="U38" s="608"/>
      <c r="V38" s="608"/>
      <c r="W38" s="608"/>
      <c r="X38" s="608"/>
      <c r="Y38" s="609"/>
      <c r="Z38" s="610">
        <v>4.9000000000000004</v>
      </c>
      <c r="AA38" s="610"/>
      <c r="AB38" s="610"/>
      <c r="AC38" s="610"/>
      <c r="AD38" s="611" t="s">
        <v>129</v>
      </c>
      <c r="AE38" s="611"/>
      <c r="AF38" s="611"/>
      <c r="AG38" s="611"/>
      <c r="AH38" s="611"/>
      <c r="AI38" s="611"/>
      <c r="AJ38" s="611"/>
      <c r="AK38" s="611"/>
      <c r="AL38" s="612" t="s">
        <v>129</v>
      </c>
      <c r="AM38" s="613"/>
      <c r="AN38" s="613"/>
      <c r="AO38" s="614"/>
      <c r="AQ38" s="673" t="s">
        <v>336</v>
      </c>
      <c r="AR38" s="674"/>
      <c r="AS38" s="674"/>
      <c r="AT38" s="674"/>
      <c r="AU38" s="674"/>
      <c r="AV38" s="674"/>
      <c r="AW38" s="674"/>
      <c r="AX38" s="674"/>
      <c r="AY38" s="675"/>
      <c r="AZ38" s="607">
        <v>444247</v>
      </c>
      <c r="BA38" s="608"/>
      <c r="BB38" s="608"/>
      <c r="BC38" s="608"/>
      <c r="BD38" s="634"/>
      <c r="BE38" s="634"/>
      <c r="BF38" s="653"/>
      <c r="BG38" s="604" t="s">
        <v>337</v>
      </c>
      <c r="BH38" s="605"/>
      <c r="BI38" s="605"/>
      <c r="BJ38" s="605"/>
      <c r="BK38" s="605"/>
      <c r="BL38" s="605"/>
      <c r="BM38" s="605"/>
      <c r="BN38" s="605"/>
      <c r="BO38" s="605"/>
      <c r="BP38" s="605"/>
      <c r="BQ38" s="605"/>
      <c r="BR38" s="605"/>
      <c r="BS38" s="605"/>
      <c r="BT38" s="605"/>
      <c r="BU38" s="606"/>
      <c r="BV38" s="607">
        <v>4221</v>
      </c>
      <c r="BW38" s="608"/>
      <c r="BX38" s="608"/>
      <c r="BY38" s="608"/>
      <c r="BZ38" s="608"/>
      <c r="CA38" s="608"/>
      <c r="CB38" s="617"/>
      <c r="CD38" s="604" t="s">
        <v>338</v>
      </c>
      <c r="CE38" s="605"/>
      <c r="CF38" s="605"/>
      <c r="CG38" s="605"/>
      <c r="CH38" s="605"/>
      <c r="CI38" s="605"/>
      <c r="CJ38" s="605"/>
      <c r="CK38" s="605"/>
      <c r="CL38" s="605"/>
      <c r="CM38" s="605"/>
      <c r="CN38" s="605"/>
      <c r="CO38" s="605"/>
      <c r="CP38" s="605"/>
      <c r="CQ38" s="606"/>
      <c r="CR38" s="607">
        <v>1852992</v>
      </c>
      <c r="CS38" s="608"/>
      <c r="CT38" s="608"/>
      <c r="CU38" s="608"/>
      <c r="CV38" s="608"/>
      <c r="CW38" s="608"/>
      <c r="CX38" s="608"/>
      <c r="CY38" s="609"/>
      <c r="CZ38" s="612">
        <v>7.1</v>
      </c>
      <c r="DA38" s="636"/>
      <c r="DB38" s="636"/>
      <c r="DC38" s="642"/>
      <c r="DD38" s="616">
        <v>1560097</v>
      </c>
      <c r="DE38" s="608"/>
      <c r="DF38" s="608"/>
      <c r="DG38" s="608"/>
      <c r="DH38" s="608"/>
      <c r="DI38" s="608"/>
      <c r="DJ38" s="608"/>
      <c r="DK38" s="609"/>
      <c r="DL38" s="616">
        <v>1481547</v>
      </c>
      <c r="DM38" s="608"/>
      <c r="DN38" s="608"/>
      <c r="DO38" s="608"/>
      <c r="DP38" s="608"/>
      <c r="DQ38" s="608"/>
      <c r="DR38" s="608"/>
      <c r="DS38" s="608"/>
      <c r="DT38" s="608"/>
      <c r="DU38" s="608"/>
      <c r="DV38" s="609"/>
      <c r="DW38" s="612">
        <v>11.7</v>
      </c>
      <c r="DX38" s="636"/>
      <c r="DY38" s="636"/>
      <c r="DZ38" s="636"/>
      <c r="EA38" s="636"/>
      <c r="EB38" s="636"/>
      <c r="EC38" s="637"/>
    </row>
    <row r="39" spans="2:133" ht="11.25" customHeight="1" x14ac:dyDescent="0.15">
      <c r="B39" s="604" t="s">
        <v>339</v>
      </c>
      <c r="C39" s="605"/>
      <c r="D39" s="605"/>
      <c r="E39" s="605"/>
      <c r="F39" s="605"/>
      <c r="G39" s="605"/>
      <c r="H39" s="605"/>
      <c r="I39" s="605"/>
      <c r="J39" s="605"/>
      <c r="K39" s="605"/>
      <c r="L39" s="605"/>
      <c r="M39" s="605"/>
      <c r="N39" s="605"/>
      <c r="O39" s="605"/>
      <c r="P39" s="605"/>
      <c r="Q39" s="606"/>
      <c r="R39" s="607">
        <v>239921</v>
      </c>
      <c r="S39" s="608"/>
      <c r="T39" s="608"/>
      <c r="U39" s="608"/>
      <c r="V39" s="608"/>
      <c r="W39" s="608"/>
      <c r="X39" s="608"/>
      <c r="Y39" s="609"/>
      <c r="Z39" s="610">
        <v>0.9</v>
      </c>
      <c r="AA39" s="610"/>
      <c r="AB39" s="610"/>
      <c r="AC39" s="610"/>
      <c r="AD39" s="611">
        <v>50118</v>
      </c>
      <c r="AE39" s="611"/>
      <c r="AF39" s="611"/>
      <c r="AG39" s="611"/>
      <c r="AH39" s="611"/>
      <c r="AI39" s="611"/>
      <c r="AJ39" s="611"/>
      <c r="AK39" s="611"/>
      <c r="AL39" s="612">
        <v>0.4</v>
      </c>
      <c r="AM39" s="613"/>
      <c r="AN39" s="613"/>
      <c r="AO39" s="614"/>
      <c r="AQ39" s="673" t="s">
        <v>340</v>
      </c>
      <c r="AR39" s="674"/>
      <c r="AS39" s="674"/>
      <c r="AT39" s="674"/>
      <c r="AU39" s="674"/>
      <c r="AV39" s="674"/>
      <c r="AW39" s="674"/>
      <c r="AX39" s="674"/>
      <c r="AY39" s="675"/>
      <c r="AZ39" s="607">
        <v>78138</v>
      </c>
      <c r="BA39" s="608"/>
      <c r="BB39" s="608"/>
      <c r="BC39" s="608"/>
      <c r="BD39" s="634"/>
      <c r="BE39" s="634"/>
      <c r="BF39" s="653"/>
      <c r="BG39" s="604" t="s">
        <v>341</v>
      </c>
      <c r="BH39" s="605"/>
      <c r="BI39" s="605"/>
      <c r="BJ39" s="605"/>
      <c r="BK39" s="605"/>
      <c r="BL39" s="605"/>
      <c r="BM39" s="605"/>
      <c r="BN39" s="605"/>
      <c r="BO39" s="605"/>
      <c r="BP39" s="605"/>
      <c r="BQ39" s="605"/>
      <c r="BR39" s="605"/>
      <c r="BS39" s="605"/>
      <c r="BT39" s="605"/>
      <c r="BU39" s="606"/>
      <c r="BV39" s="607">
        <v>6555</v>
      </c>
      <c r="BW39" s="608"/>
      <c r="BX39" s="608"/>
      <c r="BY39" s="608"/>
      <c r="BZ39" s="608"/>
      <c r="CA39" s="608"/>
      <c r="CB39" s="617"/>
      <c r="CD39" s="604" t="s">
        <v>342</v>
      </c>
      <c r="CE39" s="605"/>
      <c r="CF39" s="605"/>
      <c r="CG39" s="605"/>
      <c r="CH39" s="605"/>
      <c r="CI39" s="605"/>
      <c r="CJ39" s="605"/>
      <c r="CK39" s="605"/>
      <c r="CL39" s="605"/>
      <c r="CM39" s="605"/>
      <c r="CN39" s="605"/>
      <c r="CO39" s="605"/>
      <c r="CP39" s="605"/>
      <c r="CQ39" s="606"/>
      <c r="CR39" s="607">
        <v>2388304</v>
      </c>
      <c r="CS39" s="634"/>
      <c r="CT39" s="634"/>
      <c r="CU39" s="634"/>
      <c r="CV39" s="634"/>
      <c r="CW39" s="634"/>
      <c r="CX39" s="634"/>
      <c r="CY39" s="635"/>
      <c r="CZ39" s="612">
        <v>9.1999999999999993</v>
      </c>
      <c r="DA39" s="636"/>
      <c r="DB39" s="636"/>
      <c r="DC39" s="642"/>
      <c r="DD39" s="616">
        <v>1224724</v>
      </c>
      <c r="DE39" s="634"/>
      <c r="DF39" s="634"/>
      <c r="DG39" s="634"/>
      <c r="DH39" s="634"/>
      <c r="DI39" s="634"/>
      <c r="DJ39" s="634"/>
      <c r="DK39" s="635"/>
      <c r="DL39" s="616" t="s">
        <v>129</v>
      </c>
      <c r="DM39" s="634"/>
      <c r="DN39" s="634"/>
      <c r="DO39" s="634"/>
      <c r="DP39" s="634"/>
      <c r="DQ39" s="634"/>
      <c r="DR39" s="634"/>
      <c r="DS39" s="634"/>
      <c r="DT39" s="634"/>
      <c r="DU39" s="634"/>
      <c r="DV39" s="635"/>
      <c r="DW39" s="612" t="s">
        <v>129</v>
      </c>
      <c r="DX39" s="636"/>
      <c r="DY39" s="636"/>
      <c r="DZ39" s="636"/>
      <c r="EA39" s="636"/>
      <c r="EB39" s="636"/>
      <c r="EC39" s="637"/>
    </row>
    <row r="40" spans="2:133" ht="11.25" customHeight="1" x14ac:dyDescent="0.15">
      <c r="B40" s="604" t="s">
        <v>343</v>
      </c>
      <c r="C40" s="605"/>
      <c r="D40" s="605"/>
      <c r="E40" s="605"/>
      <c r="F40" s="605"/>
      <c r="G40" s="605"/>
      <c r="H40" s="605"/>
      <c r="I40" s="605"/>
      <c r="J40" s="605"/>
      <c r="K40" s="605"/>
      <c r="L40" s="605"/>
      <c r="M40" s="605"/>
      <c r="N40" s="605"/>
      <c r="O40" s="605"/>
      <c r="P40" s="605"/>
      <c r="Q40" s="606"/>
      <c r="R40" s="607">
        <v>3322252</v>
      </c>
      <c r="S40" s="608"/>
      <c r="T40" s="608"/>
      <c r="U40" s="608"/>
      <c r="V40" s="608"/>
      <c r="W40" s="608"/>
      <c r="X40" s="608"/>
      <c r="Y40" s="609"/>
      <c r="Z40" s="610">
        <v>12.4</v>
      </c>
      <c r="AA40" s="610"/>
      <c r="AB40" s="610"/>
      <c r="AC40" s="610"/>
      <c r="AD40" s="611" t="s">
        <v>129</v>
      </c>
      <c r="AE40" s="611"/>
      <c r="AF40" s="611"/>
      <c r="AG40" s="611"/>
      <c r="AH40" s="611"/>
      <c r="AI40" s="611"/>
      <c r="AJ40" s="611"/>
      <c r="AK40" s="611"/>
      <c r="AL40" s="612" t="s">
        <v>129</v>
      </c>
      <c r="AM40" s="613"/>
      <c r="AN40" s="613"/>
      <c r="AO40" s="614"/>
      <c r="AQ40" s="673" t="s">
        <v>344</v>
      </c>
      <c r="AR40" s="674"/>
      <c r="AS40" s="674"/>
      <c r="AT40" s="674"/>
      <c r="AU40" s="674"/>
      <c r="AV40" s="674"/>
      <c r="AW40" s="674"/>
      <c r="AX40" s="674"/>
      <c r="AY40" s="675"/>
      <c r="AZ40" s="607">
        <v>5243</v>
      </c>
      <c r="BA40" s="608"/>
      <c r="BB40" s="608"/>
      <c r="BC40" s="608"/>
      <c r="BD40" s="634"/>
      <c r="BE40" s="634"/>
      <c r="BF40" s="653"/>
      <c r="BG40" s="657" t="s">
        <v>345</v>
      </c>
      <c r="BH40" s="658"/>
      <c r="BI40" s="658"/>
      <c r="BJ40" s="658"/>
      <c r="BK40" s="658"/>
      <c r="BL40" s="346"/>
      <c r="BM40" s="605" t="s">
        <v>346</v>
      </c>
      <c r="BN40" s="605"/>
      <c r="BO40" s="605"/>
      <c r="BP40" s="605"/>
      <c r="BQ40" s="605"/>
      <c r="BR40" s="605"/>
      <c r="BS40" s="605"/>
      <c r="BT40" s="605"/>
      <c r="BU40" s="606"/>
      <c r="BV40" s="607">
        <v>77</v>
      </c>
      <c r="BW40" s="608"/>
      <c r="BX40" s="608"/>
      <c r="BY40" s="608"/>
      <c r="BZ40" s="608"/>
      <c r="CA40" s="608"/>
      <c r="CB40" s="617"/>
      <c r="CD40" s="604" t="s">
        <v>347</v>
      </c>
      <c r="CE40" s="605"/>
      <c r="CF40" s="605"/>
      <c r="CG40" s="605"/>
      <c r="CH40" s="605"/>
      <c r="CI40" s="605"/>
      <c r="CJ40" s="605"/>
      <c r="CK40" s="605"/>
      <c r="CL40" s="605"/>
      <c r="CM40" s="605"/>
      <c r="CN40" s="605"/>
      <c r="CO40" s="605"/>
      <c r="CP40" s="605"/>
      <c r="CQ40" s="606"/>
      <c r="CR40" s="607">
        <v>457626</v>
      </c>
      <c r="CS40" s="608"/>
      <c r="CT40" s="608"/>
      <c r="CU40" s="608"/>
      <c r="CV40" s="608"/>
      <c r="CW40" s="608"/>
      <c r="CX40" s="608"/>
      <c r="CY40" s="609"/>
      <c r="CZ40" s="612">
        <v>1.8</v>
      </c>
      <c r="DA40" s="636"/>
      <c r="DB40" s="636"/>
      <c r="DC40" s="642"/>
      <c r="DD40" s="616">
        <v>449926</v>
      </c>
      <c r="DE40" s="608"/>
      <c r="DF40" s="608"/>
      <c r="DG40" s="608"/>
      <c r="DH40" s="608"/>
      <c r="DI40" s="608"/>
      <c r="DJ40" s="608"/>
      <c r="DK40" s="609"/>
      <c r="DL40" s="616">
        <v>99794</v>
      </c>
      <c r="DM40" s="608"/>
      <c r="DN40" s="608"/>
      <c r="DO40" s="608"/>
      <c r="DP40" s="608"/>
      <c r="DQ40" s="608"/>
      <c r="DR40" s="608"/>
      <c r="DS40" s="608"/>
      <c r="DT40" s="608"/>
      <c r="DU40" s="608"/>
      <c r="DV40" s="609"/>
      <c r="DW40" s="612">
        <v>0.8</v>
      </c>
      <c r="DX40" s="636"/>
      <c r="DY40" s="636"/>
      <c r="DZ40" s="636"/>
      <c r="EA40" s="636"/>
      <c r="EB40" s="636"/>
      <c r="EC40" s="637"/>
    </row>
    <row r="41" spans="2:133" ht="11.25" customHeight="1" x14ac:dyDescent="0.15">
      <c r="B41" s="604" t="s">
        <v>348</v>
      </c>
      <c r="C41" s="605"/>
      <c r="D41" s="605"/>
      <c r="E41" s="605"/>
      <c r="F41" s="605"/>
      <c r="G41" s="605"/>
      <c r="H41" s="605"/>
      <c r="I41" s="605"/>
      <c r="J41" s="605"/>
      <c r="K41" s="605"/>
      <c r="L41" s="605"/>
      <c r="M41" s="605"/>
      <c r="N41" s="605"/>
      <c r="O41" s="605"/>
      <c r="P41" s="605"/>
      <c r="Q41" s="606"/>
      <c r="R41" s="607" t="s">
        <v>129</v>
      </c>
      <c r="S41" s="608"/>
      <c r="T41" s="608"/>
      <c r="U41" s="608"/>
      <c r="V41" s="608"/>
      <c r="W41" s="608"/>
      <c r="X41" s="608"/>
      <c r="Y41" s="609"/>
      <c r="Z41" s="610" t="s">
        <v>129</v>
      </c>
      <c r="AA41" s="610"/>
      <c r="AB41" s="610"/>
      <c r="AC41" s="610"/>
      <c r="AD41" s="611" t="s">
        <v>129</v>
      </c>
      <c r="AE41" s="611"/>
      <c r="AF41" s="611"/>
      <c r="AG41" s="611"/>
      <c r="AH41" s="611"/>
      <c r="AI41" s="611"/>
      <c r="AJ41" s="611"/>
      <c r="AK41" s="611"/>
      <c r="AL41" s="612" t="s">
        <v>129</v>
      </c>
      <c r="AM41" s="613"/>
      <c r="AN41" s="613"/>
      <c r="AO41" s="614"/>
      <c r="AQ41" s="673" t="s">
        <v>349</v>
      </c>
      <c r="AR41" s="674"/>
      <c r="AS41" s="674"/>
      <c r="AT41" s="674"/>
      <c r="AU41" s="674"/>
      <c r="AV41" s="674"/>
      <c r="AW41" s="674"/>
      <c r="AX41" s="674"/>
      <c r="AY41" s="675"/>
      <c r="AZ41" s="607">
        <v>352701</v>
      </c>
      <c r="BA41" s="608"/>
      <c r="BB41" s="608"/>
      <c r="BC41" s="608"/>
      <c r="BD41" s="634"/>
      <c r="BE41" s="634"/>
      <c r="BF41" s="653"/>
      <c r="BG41" s="657"/>
      <c r="BH41" s="658"/>
      <c r="BI41" s="658"/>
      <c r="BJ41" s="658"/>
      <c r="BK41" s="658"/>
      <c r="BL41" s="346"/>
      <c r="BM41" s="605" t="s">
        <v>350</v>
      </c>
      <c r="BN41" s="605"/>
      <c r="BO41" s="605"/>
      <c r="BP41" s="605"/>
      <c r="BQ41" s="605"/>
      <c r="BR41" s="605"/>
      <c r="BS41" s="605"/>
      <c r="BT41" s="605"/>
      <c r="BU41" s="606"/>
      <c r="BV41" s="607" t="s">
        <v>129</v>
      </c>
      <c r="BW41" s="608"/>
      <c r="BX41" s="608"/>
      <c r="BY41" s="608"/>
      <c r="BZ41" s="608"/>
      <c r="CA41" s="608"/>
      <c r="CB41" s="617"/>
      <c r="CD41" s="604" t="s">
        <v>351</v>
      </c>
      <c r="CE41" s="605"/>
      <c r="CF41" s="605"/>
      <c r="CG41" s="605"/>
      <c r="CH41" s="605"/>
      <c r="CI41" s="605"/>
      <c r="CJ41" s="605"/>
      <c r="CK41" s="605"/>
      <c r="CL41" s="605"/>
      <c r="CM41" s="605"/>
      <c r="CN41" s="605"/>
      <c r="CO41" s="605"/>
      <c r="CP41" s="605"/>
      <c r="CQ41" s="606"/>
      <c r="CR41" s="607" t="s">
        <v>129</v>
      </c>
      <c r="CS41" s="634"/>
      <c r="CT41" s="634"/>
      <c r="CU41" s="634"/>
      <c r="CV41" s="634"/>
      <c r="CW41" s="634"/>
      <c r="CX41" s="634"/>
      <c r="CY41" s="635"/>
      <c r="CZ41" s="612" t="s">
        <v>129</v>
      </c>
      <c r="DA41" s="636"/>
      <c r="DB41" s="636"/>
      <c r="DC41" s="642"/>
      <c r="DD41" s="616" t="s">
        <v>129</v>
      </c>
      <c r="DE41" s="634"/>
      <c r="DF41" s="634"/>
      <c r="DG41" s="634"/>
      <c r="DH41" s="634"/>
      <c r="DI41" s="634"/>
      <c r="DJ41" s="634"/>
      <c r="DK41" s="635"/>
      <c r="DL41" s="682"/>
      <c r="DM41" s="683"/>
      <c r="DN41" s="683"/>
      <c r="DO41" s="683"/>
      <c r="DP41" s="683"/>
      <c r="DQ41" s="683"/>
      <c r="DR41" s="683"/>
      <c r="DS41" s="683"/>
      <c r="DT41" s="683"/>
      <c r="DU41" s="683"/>
      <c r="DV41" s="684"/>
      <c r="DW41" s="676"/>
      <c r="DX41" s="677"/>
      <c r="DY41" s="677"/>
      <c r="DZ41" s="677"/>
      <c r="EA41" s="677"/>
      <c r="EB41" s="677"/>
      <c r="EC41" s="678"/>
    </row>
    <row r="42" spans="2:133" ht="11.25" customHeight="1" x14ac:dyDescent="0.15">
      <c r="B42" s="604" t="s">
        <v>352</v>
      </c>
      <c r="C42" s="605"/>
      <c r="D42" s="605"/>
      <c r="E42" s="605"/>
      <c r="F42" s="605"/>
      <c r="G42" s="605"/>
      <c r="H42" s="605"/>
      <c r="I42" s="605"/>
      <c r="J42" s="605"/>
      <c r="K42" s="605"/>
      <c r="L42" s="605"/>
      <c r="M42" s="605"/>
      <c r="N42" s="605"/>
      <c r="O42" s="605"/>
      <c r="P42" s="605"/>
      <c r="Q42" s="606"/>
      <c r="R42" s="607" t="s">
        <v>129</v>
      </c>
      <c r="S42" s="608"/>
      <c r="T42" s="608"/>
      <c r="U42" s="608"/>
      <c r="V42" s="608"/>
      <c r="W42" s="608"/>
      <c r="X42" s="608"/>
      <c r="Y42" s="609"/>
      <c r="Z42" s="610" t="s">
        <v>129</v>
      </c>
      <c r="AA42" s="610"/>
      <c r="AB42" s="610"/>
      <c r="AC42" s="610"/>
      <c r="AD42" s="611" t="s">
        <v>129</v>
      </c>
      <c r="AE42" s="611"/>
      <c r="AF42" s="611"/>
      <c r="AG42" s="611"/>
      <c r="AH42" s="611"/>
      <c r="AI42" s="611"/>
      <c r="AJ42" s="611"/>
      <c r="AK42" s="611"/>
      <c r="AL42" s="612" t="s">
        <v>129</v>
      </c>
      <c r="AM42" s="613"/>
      <c r="AN42" s="613"/>
      <c r="AO42" s="614"/>
      <c r="AQ42" s="679" t="s">
        <v>353</v>
      </c>
      <c r="AR42" s="680"/>
      <c r="AS42" s="680"/>
      <c r="AT42" s="680"/>
      <c r="AU42" s="680"/>
      <c r="AV42" s="680"/>
      <c r="AW42" s="680"/>
      <c r="AX42" s="680"/>
      <c r="AY42" s="681"/>
      <c r="AZ42" s="685">
        <v>1474993</v>
      </c>
      <c r="BA42" s="686"/>
      <c r="BB42" s="686"/>
      <c r="BC42" s="686"/>
      <c r="BD42" s="666"/>
      <c r="BE42" s="666"/>
      <c r="BF42" s="668"/>
      <c r="BG42" s="659"/>
      <c r="BH42" s="660"/>
      <c r="BI42" s="660"/>
      <c r="BJ42" s="660"/>
      <c r="BK42" s="660"/>
      <c r="BL42" s="344"/>
      <c r="BM42" s="626" t="s">
        <v>354</v>
      </c>
      <c r="BN42" s="626"/>
      <c r="BO42" s="626"/>
      <c r="BP42" s="626"/>
      <c r="BQ42" s="626"/>
      <c r="BR42" s="626"/>
      <c r="BS42" s="626"/>
      <c r="BT42" s="626"/>
      <c r="BU42" s="627"/>
      <c r="BV42" s="685">
        <v>421</v>
      </c>
      <c r="BW42" s="686"/>
      <c r="BX42" s="686"/>
      <c r="BY42" s="686"/>
      <c r="BZ42" s="686"/>
      <c r="CA42" s="686"/>
      <c r="CB42" s="692"/>
      <c r="CD42" s="604" t="s">
        <v>355</v>
      </c>
      <c r="CE42" s="605"/>
      <c r="CF42" s="605"/>
      <c r="CG42" s="605"/>
      <c r="CH42" s="605"/>
      <c r="CI42" s="605"/>
      <c r="CJ42" s="605"/>
      <c r="CK42" s="605"/>
      <c r="CL42" s="605"/>
      <c r="CM42" s="605"/>
      <c r="CN42" s="605"/>
      <c r="CO42" s="605"/>
      <c r="CP42" s="605"/>
      <c r="CQ42" s="606"/>
      <c r="CR42" s="607">
        <v>5350834</v>
      </c>
      <c r="CS42" s="634"/>
      <c r="CT42" s="634"/>
      <c r="CU42" s="634"/>
      <c r="CV42" s="634"/>
      <c r="CW42" s="634"/>
      <c r="CX42" s="634"/>
      <c r="CY42" s="635"/>
      <c r="CZ42" s="612">
        <v>20.6</v>
      </c>
      <c r="DA42" s="636"/>
      <c r="DB42" s="636"/>
      <c r="DC42" s="642"/>
      <c r="DD42" s="616">
        <v>991337</v>
      </c>
      <c r="DE42" s="634"/>
      <c r="DF42" s="634"/>
      <c r="DG42" s="634"/>
      <c r="DH42" s="634"/>
      <c r="DI42" s="634"/>
      <c r="DJ42" s="634"/>
      <c r="DK42" s="635"/>
      <c r="DL42" s="682"/>
      <c r="DM42" s="683"/>
      <c r="DN42" s="683"/>
      <c r="DO42" s="683"/>
      <c r="DP42" s="683"/>
      <c r="DQ42" s="683"/>
      <c r="DR42" s="683"/>
      <c r="DS42" s="683"/>
      <c r="DT42" s="683"/>
      <c r="DU42" s="683"/>
      <c r="DV42" s="684"/>
      <c r="DW42" s="676"/>
      <c r="DX42" s="677"/>
      <c r="DY42" s="677"/>
      <c r="DZ42" s="677"/>
      <c r="EA42" s="677"/>
      <c r="EB42" s="677"/>
      <c r="EC42" s="678"/>
    </row>
    <row r="43" spans="2:133" ht="11.25" customHeight="1" x14ac:dyDescent="0.15">
      <c r="B43" s="604" t="s">
        <v>356</v>
      </c>
      <c r="C43" s="605"/>
      <c r="D43" s="605"/>
      <c r="E43" s="605"/>
      <c r="F43" s="605"/>
      <c r="G43" s="605"/>
      <c r="H43" s="605"/>
      <c r="I43" s="605"/>
      <c r="J43" s="605"/>
      <c r="K43" s="605"/>
      <c r="L43" s="605"/>
      <c r="M43" s="605"/>
      <c r="N43" s="605"/>
      <c r="O43" s="605"/>
      <c r="P43" s="605"/>
      <c r="Q43" s="606"/>
      <c r="R43" s="607">
        <v>474252</v>
      </c>
      <c r="S43" s="608"/>
      <c r="T43" s="608"/>
      <c r="U43" s="608"/>
      <c r="V43" s="608"/>
      <c r="W43" s="608"/>
      <c r="X43" s="608"/>
      <c r="Y43" s="609"/>
      <c r="Z43" s="610">
        <v>1.8</v>
      </c>
      <c r="AA43" s="610"/>
      <c r="AB43" s="610"/>
      <c r="AC43" s="610"/>
      <c r="AD43" s="611" t="s">
        <v>129</v>
      </c>
      <c r="AE43" s="611"/>
      <c r="AF43" s="611"/>
      <c r="AG43" s="611"/>
      <c r="AH43" s="611"/>
      <c r="AI43" s="611"/>
      <c r="AJ43" s="611"/>
      <c r="AK43" s="611"/>
      <c r="AL43" s="612" t="s">
        <v>129</v>
      </c>
      <c r="AM43" s="613"/>
      <c r="AN43" s="613"/>
      <c r="AO43" s="614"/>
      <c r="CD43" s="604" t="s">
        <v>357</v>
      </c>
      <c r="CE43" s="605"/>
      <c r="CF43" s="605"/>
      <c r="CG43" s="605"/>
      <c r="CH43" s="605"/>
      <c r="CI43" s="605"/>
      <c r="CJ43" s="605"/>
      <c r="CK43" s="605"/>
      <c r="CL43" s="605"/>
      <c r="CM43" s="605"/>
      <c r="CN43" s="605"/>
      <c r="CO43" s="605"/>
      <c r="CP43" s="605"/>
      <c r="CQ43" s="606"/>
      <c r="CR43" s="607">
        <v>55738</v>
      </c>
      <c r="CS43" s="634"/>
      <c r="CT43" s="634"/>
      <c r="CU43" s="634"/>
      <c r="CV43" s="634"/>
      <c r="CW43" s="634"/>
      <c r="CX43" s="634"/>
      <c r="CY43" s="635"/>
      <c r="CZ43" s="612">
        <v>0.2</v>
      </c>
      <c r="DA43" s="636"/>
      <c r="DB43" s="636"/>
      <c r="DC43" s="642"/>
      <c r="DD43" s="616">
        <v>55738</v>
      </c>
      <c r="DE43" s="634"/>
      <c r="DF43" s="634"/>
      <c r="DG43" s="634"/>
      <c r="DH43" s="634"/>
      <c r="DI43" s="634"/>
      <c r="DJ43" s="634"/>
      <c r="DK43" s="635"/>
      <c r="DL43" s="682"/>
      <c r="DM43" s="683"/>
      <c r="DN43" s="683"/>
      <c r="DO43" s="683"/>
      <c r="DP43" s="683"/>
      <c r="DQ43" s="683"/>
      <c r="DR43" s="683"/>
      <c r="DS43" s="683"/>
      <c r="DT43" s="683"/>
      <c r="DU43" s="683"/>
      <c r="DV43" s="684"/>
      <c r="DW43" s="676"/>
      <c r="DX43" s="677"/>
      <c r="DY43" s="677"/>
      <c r="DZ43" s="677"/>
      <c r="EA43" s="677"/>
      <c r="EB43" s="677"/>
      <c r="EC43" s="678"/>
    </row>
    <row r="44" spans="2:133" ht="11.25" customHeight="1" x14ac:dyDescent="0.15">
      <c r="B44" s="625" t="s">
        <v>358</v>
      </c>
      <c r="C44" s="626"/>
      <c r="D44" s="626"/>
      <c r="E44" s="626"/>
      <c r="F44" s="626"/>
      <c r="G44" s="626"/>
      <c r="H44" s="626"/>
      <c r="I44" s="626"/>
      <c r="J44" s="626"/>
      <c r="K44" s="626"/>
      <c r="L44" s="626"/>
      <c r="M44" s="626"/>
      <c r="N44" s="626"/>
      <c r="O44" s="626"/>
      <c r="P44" s="626"/>
      <c r="Q44" s="627"/>
      <c r="R44" s="685">
        <v>26793635</v>
      </c>
      <c r="S44" s="686"/>
      <c r="T44" s="686"/>
      <c r="U44" s="686"/>
      <c r="V44" s="686"/>
      <c r="W44" s="686"/>
      <c r="X44" s="686"/>
      <c r="Y44" s="687"/>
      <c r="Z44" s="688">
        <v>100</v>
      </c>
      <c r="AA44" s="688"/>
      <c r="AB44" s="688"/>
      <c r="AC44" s="688"/>
      <c r="AD44" s="689">
        <v>12209581</v>
      </c>
      <c r="AE44" s="689"/>
      <c r="AF44" s="689"/>
      <c r="AG44" s="689"/>
      <c r="AH44" s="689"/>
      <c r="AI44" s="689"/>
      <c r="AJ44" s="689"/>
      <c r="AK44" s="689"/>
      <c r="AL44" s="690">
        <v>100</v>
      </c>
      <c r="AM44" s="667"/>
      <c r="AN44" s="667"/>
      <c r="AO44" s="691"/>
      <c r="CD44" s="645" t="s">
        <v>305</v>
      </c>
      <c r="CE44" s="646"/>
      <c r="CF44" s="604" t="s">
        <v>359</v>
      </c>
      <c r="CG44" s="605"/>
      <c r="CH44" s="605"/>
      <c r="CI44" s="605"/>
      <c r="CJ44" s="605"/>
      <c r="CK44" s="605"/>
      <c r="CL44" s="605"/>
      <c r="CM44" s="605"/>
      <c r="CN44" s="605"/>
      <c r="CO44" s="605"/>
      <c r="CP44" s="605"/>
      <c r="CQ44" s="606"/>
      <c r="CR44" s="607">
        <v>5269483</v>
      </c>
      <c r="CS44" s="608"/>
      <c r="CT44" s="608"/>
      <c r="CU44" s="608"/>
      <c r="CV44" s="608"/>
      <c r="CW44" s="608"/>
      <c r="CX44" s="608"/>
      <c r="CY44" s="609"/>
      <c r="CZ44" s="612">
        <v>20.3</v>
      </c>
      <c r="DA44" s="613"/>
      <c r="DB44" s="613"/>
      <c r="DC44" s="619"/>
      <c r="DD44" s="616">
        <v>988896</v>
      </c>
      <c r="DE44" s="608"/>
      <c r="DF44" s="608"/>
      <c r="DG44" s="608"/>
      <c r="DH44" s="608"/>
      <c r="DI44" s="608"/>
      <c r="DJ44" s="608"/>
      <c r="DK44" s="609"/>
      <c r="DL44" s="682"/>
      <c r="DM44" s="683"/>
      <c r="DN44" s="683"/>
      <c r="DO44" s="683"/>
      <c r="DP44" s="683"/>
      <c r="DQ44" s="683"/>
      <c r="DR44" s="683"/>
      <c r="DS44" s="683"/>
      <c r="DT44" s="683"/>
      <c r="DU44" s="683"/>
      <c r="DV44" s="684"/>
      <c r="DW44" s="676"/>
      <c r="DX44" s="677"/>
      <c r="DY44" s="677"/>
      <c r="DZ44" s="677"/>
      <c r="EA44" s="677"/>
      <c r="EB44" s="677"/>
      <c r="EC44" s="678"/>
    </row>
    <row r="45" spans="2:133" ht="11.25" customHeight="1" x14ac:dyDescent="0.15">
      <c r="CD45" s="647"/>
      <c r="CE45" s="648"/>
      <c r="CF45" s="604" t="s">
        <v>360</v>
      </c>
      <c r="CG45" s="605"/>
      <c r="CH45" s="605"/>
      <c r="CI45" s="605"/>
      <c r="CJ45" s="605"/>
      <c r="CK45" s="605"/>
      <c r="CL45" s="605"/>
      <c r="CM45" s="605"/>
      <c r="CN45" s="605"/>
      <c r="CO45" s="605"/>
      <c r="CP45" s="605"/>
      <c r="CQ45" s="606"/>
      <c r="CR45" s="607">
        <v>1580512</v>
      </c>
      <c r="CS45" s="634"/>
      <c r="CT45" s="634"/>
      <c r="CU45" s="634"/>
      <c r="CV45" s="634"/>
      <c r="CW45" s="634"/>
      <c r="CX45" s="634"/>
      <c r="CY45" s="635"/>
      <c r="CZ45" s="612">
        <v>6.1</v>
      </c>
      <c r="DA45" s="636"/>
      <c r="DB45" s="636"/>
      <c r="DC45" s="642"/>
      <c r="DD45" s="616">
        <v>52094</v>
      </c>
      <c r="DE45" s="634"/>
      <c r="DF45" s="634"/>
      <c r="DG45" s="634"/>
      <c r="DH45" s="634"/>
      <c r="DI45" s="634"/>
      <c r="DJ45" s="634"/>
      <c r="DK45" s="635"/>
      <c r="DL45" s="682"/>
      <c r="DM45" s="683"/>
      <c r="DN45" s="683"/>
      <c r="DO45" s="683"/>
      <c r="DP45" s="683"/>
      <c r="DQ45" s="683"/>
      <c r="DR45" s="683"/>
      <c r="DS45" s="683"/>
      <c r="DT45" s="683"/>
      <c r="DU45" s="683"/>
      <c r="DV45" s="684"/>
      <c r="DW45" s="676"/>
      <c r="DX45" s="677"/>
      <c r="DY45" s="677"/>
      <c r="DZ45" s="677"/>
      <c r="EA45" s="677"/>
      <c r="EB45" s="677"/>
      <c r="EC45" s="678"/>
    </row>
    <row r="46" spans="2:133" ht="11.25" customHeight="1" x14ac:dyDescent="0.15">
      <c r="B46" s="342" t="s">
        <v>361</v>
      </c>
      <c r="CD46" s="647"/>
      <c r="CE46" s="648"/>
      <c r="CF46" s="604" t="s">
        <v>362</v>
      </c>
      <c r="CG46" s="605"/>
      <c r="CH46" s="605"/>
      <c r="CI46" s="605"/>
      <c r="CJ46" s="605"/>
      <c r="CK46" s="605"/>
      <c r="CL46" s="605"/>
      <c r="CM46" s="605"/>
      <c r="CN46" s="605"/>
      <c r="CO46" s="605"/>
      <c r="CP46" s="605"/>
      <c r="CQ46" s="606"/>
      <c r="CR46" s="607">
        <v>3445236</v>
      </c>
      <c r="CS46" s="608"/>
      <c r="CT46" s="608"/>
      <c r="CU46" s="608"/>
      <c r="CV46" s="608"/>
      <c r="CW46" s="608"/>
      <c r="CX46" s="608"/>
      <c r="CY46" s="609"/>
      <c r="CZ46" s="612">
        <v>13.3</v>
      </c>
      <c r="DA46" s="613"/>
      <c r="DB46" s="613"/>
      <c r="DC46" s="619"/>
      <c r="DD46" s="616">
        <v>887487</v>
      </c>
      <c r="DE46" s="608"/>
      <c r="DF46" s="608"/>
      <c r="DG46" s="608"/>
      <c r="DH46" s="608"/>
      <c r="DI46" s="608"/>
      <c r="DJ46" s="608"/>
      <c r="DK46" s="609"/>
      <c r="DL46" s="682"/>
      <c r="DM46" s="683"/>
      <c r="DN46" s="683"/>
      <c r="DO46" s="683"/>
      <c r="DP46" s="683"/>
      <c r="DQ46" s="683"/>
      <c r="DR46" s="683"/>
      <c r="DS46" s="683"/>
      <c r="DT46" s="683"/>
      <c r="DU46" s="683"/>
      <c r="DV46" s="684"/>
      <c r="DW46" s="676"/>
      <c r="DX46" s="677"/>
      <c r="DY46" s="677"/>
      <c r="DZ46" s="677"/>
      <c r="EA46" s="677"/>
      <c r="EB46" s="677"/>
      <c r="EC46" s="678"/>
    </row>
    <row r="47" spans="2:133" ht="11.25" customHeight="1" x14ac:dyDescent="0.15">
      <c r="B47" s="703" t="s">
        <v>363</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364</v>
      </c>
      <c r="CG47" s="605"/>
      <c r="CH47" s="605"/>
      <c r="CI47" s="605"/>
      <c r="CJ47" s="605"/>
      <c r="CK47" s="605"/>
      <c r="CL47" s="605"/>
      <c r="CM47" s="605"/>
      <c r="CN47" s="605"/>
      <c r="CO47" s="605"/>
      <c r="CP47" s="605"/>
      <c r="CQ47" s="606"/>
      <c r="CR47" s="607">
        <v>81351</v>
      </c>
      <c r="CS47" s="634"/>
      <c r="CT47" s="634"/>
      <c r="CU47" s="634"/>
      <c r="CV47" s="634"/>
      <c r="CW47" s="634"/>
      <c r="CX47" s="634"/>
      <c r="CY47" s="635"/>
      <c r="CZ47" s="612">
        <v>0.3</v>
      </c>
      <c r="DA47" s="636"/>
      <c r="DB47" s="636"/>
      <c r="DC47" s="642"/>
      <c r="DD47" s="616">
        <v>2441</v>
      </c>
      <c r="DE47" s="634"/>
      <c r="DF47" s="634"/>
      <c r="DG47" s="634"/>
      <c r="DH47" s="634"/>
      <c r="DI47" s="634"/>
      <c r="DJ47" s="634"/>
      <c r="DK47" s="635"/>
      <c r="DL47" s="682"/>
      <c r="DM47" s="683"/>
      <c r="DN47" s="683"/>
      <c r="DO47" s="683"/>
      <c r="DP47" s="683"/>
      <c r="DQ47" s="683"/>
      <c r="DR47" s="683"/>
      <c r="DS47" s="683"/>
      <c r="DT47" s="683"/>
      <c r="DU47" s="683"/>
      <c r="DV47" s="684"/>
      <c r="DW47" s="676"/>
      <c r="DX47" s="677"/>
      <c r="DY47" s="677"/>
      <c r="DZ47" s="677"/>
      <c r="EA47" s="677"/>
      <c r="EB47" s="677"/>
      <c r="EC47" s="678"/>
    </row>
    <row r="48" spans="2:133" x14ac:dyDescent="0.15">
      <c r="B48" s="703" t="s">
        <v>365</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366</v>
      </c>
      <c r="CG48" s="605"/>
      <c r="CH48" s="605"/>
      <c r="CI48" s="605"/>
      <c r="CJ48" s="605"/>
      <c r="CK48" s="605"/>
      <c r="CL48" s="605"/>
      <c r="CM48" s="605"/>
      <c r="CN48" s="605"/>
      <c r="CO48" s="605"/>
      <c r="CP48" s="605"/>
      <c r="CQ48" s="606"/>
      <c r="CR48" s="607" t="s">
        <v>129</v>
      </c>
      <c r="CS48" s="608"/>
      <c r="CT48" s="608"/>
      <c r="CU48" s="608"/>
      <c r="CV48" s="608"/>
      <c r="CW48" s="608"/>
      <c r="CX48" s="608"/>
      <c r="CY48" s="609"/>
      <c r="CZ48" s="612" t="s">
        <v>129</v>
      </c>
      <c r="DA48" s="613"/>
      <c r="DB48" s="613"/>
      <c r="DC48" s="619"/>
      <c r="DD48" s="616" t="s">
        <v>129</v>
      </c>
      <c r="DE48" s="608"/>
      <c r="DF48" s="608"/>
      <c r="DG48" s="608"/>
      <c r="DH48" s="608"/>
      <c r="DI48" s="608"/>
      <c r="DJ48" s="608"/>
      <c r="DK48" s="609"/>
      <c r="DL48" s="682"/>
      <c r="DM48" s="683"/>
      <c r="DN48" s="683"/>
      <c r="DO48" s="683"/>
      <c r="DP48" s="683"/>
      <c r="DQ48" s="683"/>
      <c r="DR48" s="683"/>
      <c r="DS48" s="683"/>
      <c r="DT48" s="683"/>
      <c r="DU48" s="683"/>
      <c r="DV48" s="684"/>
      <c r="DW48" s="676"/>
      <c r="DX48" s="677"/>
      <c r="DY48" s="677"/>
      <c r="DZ48" s="677"/>
      <c r="EA48" s="677"/>
      <c r="EB48" s="677"/>
      <c r="EC48" s="678"/>
    </row>
    <row r="49" spans="2:133" ht="11.25" customHeight="1" x14ac:dyDescent="0.15">
      <c r="B49" s="347"/>
      <c r="CD49" s="625" t="s">
        <v>367</v>
      </c>
      <c r="CE49" s="626"/>
      <c r="CF49" s="626"/>
      <c r="CG49" s="626"/>
      <c r="CH49" s="626"/>
      <c r="CI49" s="626"/>
      <c r="CJ49" s="626"/>
      <c r="CK49" s="626"/>
      <c r="CL49" s="626"/>
      <c r="CM49" s="626"/>
      <c r="CN49" s="626"/>
      <c r="CO49" s="626"/>
      <c r="CP49" s="626"/>
      <c r="CQ49" s="627"/>
      <c r="CR49" s="685">
        <v>25947381</v>
      </c>
      <c r="CS49" s="666"/>
      <c r="CT49" s="666"/>
      <c r="CU49" s="666"/>
      <c r="CV49" s="666"/>
      <c r="CW49" s="666"/>
      <c r="CX49" s="666"/>
      <c r="CY49" s="693"/>
      <c r="CZ49" s="690">
        <v>100</v>
      </c>
      <c r="DA49" s="694"/>
      <c r="DB49" s="694"/>
      <c r="DC49" s="695"/>
      <c r="DD49" s="696">
        <v>14660466</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347"/>
    </row>
  </sheetData>
  <sheetProtection algorithmName="SHA-512" hashValue="XcL0T6WM6icGhabdnzoYlQm2ovYrZYWpeaPvqILxSUCCWrOxdsKu1DolbHxEn9YuVDhpDzITmqpar1zGYSwALQ==" saltValue="jCkdUBnk99jcdmBNzGt3P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73" t="s">
        <v>368</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074" t="s">
        <v>369</v>
      </c>
      <c r="DK2" s="1075"/>
      <c r="DL2" s="1075"/>
      <c r="DM2" s="1075"/>
      <c r="DN2" s="1075"/>
      <c r="DO2" s="1076"/>
      <c r="DP2" s="212"/>
      <c r="DQ2" s="1074" t="s">
        <v>370</v>
      </c>
      <c r="DR2" s="1075"/>
      <c r="DS2" s="1075"/>
      <c r="DT2" s="1075"/>
      <c r="DU2" s="1075"/>
      <c r="DV2" s="1075"/>
      <c r="DW2" s="1075"/>
      <c r="DX2" s="1075"/>
      <c r="DY2" s="1075"/>
      <c r="DZ2" s="1076"/>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1042" t="s">
        <v>371</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6"/>
      <c r="BA4" s="216"/>
      <c r="BB4" s="216"/>
      <c r="BC4" s="216"/>
      <c r="BD4" s="216"/>
      <c r="BE4" s="217"/>
      <c r="BF4" s="217"/>
      <c r="BG4" s="217"/>
      <c r="BH4" s="217"/>
      <c r="BI4" s="217"/>
      <c r="BJ4" s="217"/>
      <c r="BK4" s="217"/>
      <c r="BL4" s="217"/>
      <c r="BM4" s="217"/>
      <c r="BN4" s="217"/>
      <c r="BO4" s="217"/>
      <c r="BP4" s="217"/>
      <c r="BQ4" s="713" t="s">
        <v>372</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19"/>
    </row>
    <row r="5" spans="1:131" s="220" customFormat="1" ht="26.25" customHeight="1" x14ac:dyDescent="0.15">
      <c r="A5" s="978" t="s">
        <v>373</v>
      </c>
      <c r="B5" s="979"/>
      <c r="C5" s="979"/>
      <c r="D5" s="979"/>
      <c r="E5" s="979"/>
      <c r="F5" s="979"/>
      <c r="G5" s="979"/>
      <c r="H5" s="979"/>
      <c r="I5" s="979"/>
      <c r="J5" s="979"/>
      <c r="K5" s="979"/>
      <c r="L5" s="979"/>
      <c r="M5" s="979"/>
      <c r="N5" s="979"/>
      <c r="O5" s="979"/>
      <c r="P5" s="980"/>
      <c r="Q5" s="984" t="s">
        <v>374</v>
      </c>
      <c r="R5" s="985"/>
      <c r="S5" s="985"/>
      <c r="T5" s="985"/>
      <c r="U5" s="986"/>
      <c r="V5" s="984" t="s">
        <v>375</v>
      </c>
      <c r="W5" s="985"/>
      <c r="X5" s="985"/>
      <c r="Y5" s="985"/>
      <c r="Z5" s="986"/>
      <c r="AA5" s="984" t="s">
        <v>376</v>
      </c>
      <c r="AB5" s="985"/>
      <c r="AC5" s="985"/>
      <c r="AD5" s="985"/>
      <c r="AE5" s="985"/>
      <c r="AF5" s="1077" t="s">
        <v>377</v>
      </c>
      <c r="AG5" s="985"/>
      <c r="AH5" s="985"/>
      <c r="AI5" s="985"/>
      <c r="AJ5" s="998"/>
      <c r="AK5" s="985" t="s">
        <v>378</v>
      </c>
      <c r="AL5" s="985"/>
      <c r="AM5" s="985"/>
      <c r="AN5" s="985"/>
      <c r="AO5" s="986"/>
      <c r="AP5" s="984" t="s">
        <v>379</v>
      </c>
      <c r="AQ5" s="985"/>
      <c r="AR5" s="985"/>
      <c r="AS5" s="985"/>
      <c r="AT5" s="986"/>
      <c r="AU5" s="984" t="s">
        <v>380</v>
      </c>
      <c r="AV5" s="985"/>
      <c r="AW5" s="985"/>
      <c r="AX5" s="985"/>
      <c r="AY5" s="998"/>
      <c r="AZ5" s="216"/>
      <c r="BA5" s="216"/>
      <c r="BB5" s="216"/>
      <c r="BC5" s="216"/>
      <c r="BD5" s="216"/>
      <c r="BE5" s="217"/>
      <c r="BF5" s="217"/>
      <c r="BG5" s="217"/>
      <c r="BH5" s="217"/>
      <c r="BI5" s="217"/>
      <c r="BJ5" s="217"/>
      <c r="BK5" s="217"/>
      <c r="BL5" s="217"/>
      <c r="BM5" s="217"/>
      <c r="BN5" s="217"/>
      <c r="BO5" s="217"/>
      <c r="BP5" s="217"/>
      <c r="BQ5" s="978" t="s">
        <v>381</v>
      </c>
      <c r="BR5" s="979"/>
      <c r="BS5" s="979"/>
      <c r="BT5" s="979"/>
      <c r="BU5" s="979"/>
      <c r="BV5" s="979"/>
      <c r="BW5" s="979"/>
      <c r="BX5" s="979"/>
      <c r="BY5" s="979"/>
      <c r="BZ5" s="979"/>
      <c r="CA5" s="979"/>
      <c r="CB5" s="979"/>
      <c r="CC5" s="979"/>
      <c r="CD5" s="979"/>
      <c r="CE5" s="979"/>
      <c r="CF5" s="979"/>
      <c r="CG5" s="980"/>
      <c r="CH5" s="984" t="s">
        <v>382</v>
      </c>
      <c r="CI5" s="985"/>
      <c r="CJ5" s="985"/>
      <c r="CK5" s="985"/>
      <c r="CL5" s="986"/>
      <c r="CM5" s="984" t="s">
        <v>383</v>
      </c>
      <c r="CN5" s="985"/>
      <c r="CO5" s="985"/>
      <c r="CP5" s="985"/>
      <c r="CQ5" s="986"/>
      <c r="CR5" s="984" t="s">
        <v>384</v>
      </c>
      <c r="CS5" s="985"/>
      <c r="CT5" s="985"/>
      <c r="CU5" s="985"/>
      <c r="CV5" s="986"/>
      <c r="CW5" s="984" t="s">
        <v>385</v>
      </c>
      <c r="CX5" s="985"/>
      <c r="CY5" s="985"/>
      <c r="CZ5" s="985"/>
      <c r="DA5" s="986"/>
      <c r="DB5" s="984" t="s">
        <v>386</v>
      </c>
      <c r="DC5" s="985"/>
      <c r="DD5" s="985"/>
      <c r="DE5" s="985"/>
      <c r="DF5" s="986"/>
      <c r="DG5" s="1067" t="s">
        <v>387</v>
      </c>
      <c r="DH5" s="1068"/>
      <c r="DI5" s="1068"/>
      <c r="DJ5" s="1068"/>
      <c r="DK5" s="1069"/>
      <c r="DL5" s="1067" t="s">
        <v>388</v>
      </c>
      <c r="DM5" s="1068"/>
      <c r="DN5" s="1068"/>
      <c r="DO5" s="1068"/>
      <c r="DP5" s="1069"/>
      <c r="DQ5" s="984" t="s">
        <v>389</v>
      </c>
      <c r="DR5" s="985"/>
      <c r="DS5" s="985"/>
      <c r="DT5" s="985"/>
      <c r="DU5" s="986"/>
      <c r="DV5" s="984" t="s">
        <v>380</v>
      </c>
      <c r="DW5" s="985"/>
      <c r="DX5" s="985"/>
      <c r="DY5" s="985"/>
      <c r="DZ5" s="998"/>
      <c r="EA5" s="219"/>
    </row>
    <row r="6" spans="1:131" s="220" customFormat="1" ht="26.25" customHeight="1" thickBot="1" x14ac:dyDescent="0.2">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6"/>
      <c r="BA6" s="216"/>
      <c r="BB6" s="216"/>
      <c r="BC6" s="216"/>
      <c r="BD6" s="216"/>
      <c r="BE6" s="217"/>
      <c r="BF6" s="217"/>
      <c r="BG6" s="217"/>
      <c r="BH6" s="217"/>
      <c r="BI6" s="217"/>
      <c r="BJ6" s="217"/>
      <c r="BK6" s="217"/>
      <c r="BL6" s="217"/>
      <c r="BM6" s="217"/>
      <c r="BN6" s="217"/>
      <c r="BO6" s="217"/>
      <c r="BP6" s="217"/>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19"/>
    </row>
    <row r="7" spans="1:131" s="220" customFormat="1" ht="26.25" customHeight="1" thickTop="1" x14ac:dyDescent="0.15">
      <c r="A7" s="221">
        <v>1</v>
      </c>
      <c r="B7" s="1030" t="s">
        <v>390</v>
      </c>
      <c r="C7" s="1031"/>
      <c r="D7" s="1031"/>
      <c r="E7" s="1031"/>
      <c r="F7" s="1031"/>
      <c r="G7" s="1031"/>
      <c r="H7" s="1031"/>
      <c r="I7" s="1031"/>
      <c r="J7" s="1031"/>
      <c r="K7" s="1031"/>
      <c r="L7" s="1031"/>
      <c r="M7" s="1031"/>
      <c r="N7" s="1031"/>
      <c r="O7" s="1031"/>
      <c r="P7" s="1032"/>
      <c r="Q7" s="1085">
        <v>27063</v>
      </c>
      <c r="R7" s="1086"/>
      <c r="S7" s="1086"/>
      <c r="T7" s="1086"/>
      <c r="U7" s="1086"/>
      <c r="V7" s="1086">
        <v>26222</v>
      </c>
      <c r="W7" s="1086"/>
      <c r="X7" s="1086"/>
      <c r="Y7" s="1086"/>
      <c r="Z7" s="1086"/>
      <c r="AA7" s="1086">
        <v>841</v>
      </c>
      <c r="AB7" s="1086"/>
      <c r="AC7" s="1086"/>
      <c r="AD7" s="1086"/>
      <c r="AE7" s="1087"/>
      <c r="AF7" s="1088">
        <v>688</v>
      </c>
      <c r="AG7" s="1089"/>
      <c r="AH7" s="1089"/>
      <c r="AI7" s="1089"/>
      <c r="AJ7" s="1090"/>
      <c r="AK7" s="1091">
        <v>3</v>
      </c>
      <c r="AL7" s="1092"/>
      <c r="AM7" s="1092"/>
      <c r="AN7" s="1092"/>
      <c r="AO7" s="1092"/>
      <c r="AP7" s="1092">
        <v>20355</v>
      </c>
      <c r="AQ7" s="1092"/>
      <c r="AR7" s="1092"/>
      <c r="AS7" s="1092"/>
      <c r="AT7" s="1092"/>
      <c r="AU7" s="1093" t="s">
        <v>603</v>
      </c>
      <c r="AV7" s="1093"/>
      <c r="AW7" s="1093"/>
      <c r="AX7" s="1093"/>
      <c r="AY7" s="1094"/>
      <c r="AZ7" s="216"/>
      <c r="BA7" s="216"/>
      <c r="BB7" s="216"/>
      <c r="BC7" s="216"/>
      <c r="BD7" s="216"/>
      <c r="BE7" s="217"/>
      <c r="BF7" s="217"/>
      <c r="BG7" s="217"/>
      <c r="BH7" s="217"/>
      <c r="BI7" s="217"/>
      <c r="BJ7" s="217"/>
      <c r="BK7" s="217"/>
      <c r="BL7" s="217"/>
      <c r="BM7" s="217"/>
      <c r="BN7" s="217"/>
      <c r="BO7" s="217"/>
      <c r="BP7" s="217"/>
      <c r="BQ7" s="221">
        <v>1</v>
      </c>
      <c r="BR7" s="222"/>
      <c r="BS7" s="1082" t="s">
        <v>612</v>
      </c>
      <c r="BT7" s="1083"/>
      <c r="BU7" s="1083"/>
      <c r="BV7" s="1083"/>
      <c r="BW7" s="1083"/>
      <c r="BX7" s="1083"/>
      <c r="BY7" s="1083"/>
      <c r="BZ7" s="1083"/>
      <c r="CA7" s="1083"/>
      <c r="CB7" s="1083"/>
      <c r="CC7" s="1083"/>
      <c r="CD7" s="1083"/>
      <c r="CE7" s="1083"/>
      <c r="CF7" s="1083"/>
      <c r="CG7" s="1095"/>
      <c r="CH7" s="1079">
        <v>5</v>
      </c>
      <c r="CI7" s="1080"/>
      <c r="CJ7" s="1080"/>
      <c r="CK7" s="1080"/>
      <c r="CL7" s="1081"/>
      <c r="CM7" s="1079">
        <v>621</v>
      </c>
      <c r="CN7" s="1080"/>
      <c r="CO7" s="1080"/>
      <c r="CP7" s="1080"/>
      <c r="CQ7" s="1081"/>
      <c r="CR7" s="1079">
        <v>72</v>
      </c>
      <c r="CS7" s="1080"/>
      <c r="CT7" s="1080"/>
      <c r="CU7" s="1080"/>
      <c r="CV7" s="1081"/>
      <c r="CW7" s="1079">
        <v>65</v>
      </c>
      <c r="CX7" s="1080"/>
      <c r="CY7" s="1080"/>
      <c r="CZ7" s="1080"/>
      <c r="DA7" s="1081"/>
      <c r="DB7" s="1079" t="s">
        <v>611</v>
      </c>
      <c r="DC7" s="1080"/>
      <c r="DD7" s="1080"/>
      <c r="DE7" s="1080"/>
      <c r="DF7" s="1081"/>
      <c r="DG7" s="1079" t="s">
        <v>611</v>
      </c>
      <c r="DH7" s="1080"/>
      <c r="DI7" s="1080"/>
      <c r="DJ7" s="1080"/>
      <c r="DK7" s="1081"/>
      <c r="DL7" s="1079" t="s">
        <v>611</v>
      </c>
      <c r="DM7" s="1080"/>
      <c r="DN7" s="1080"/>
      <c r="DO7" s="1080"/>
      <c r="DP7" s="1081"/>
      <c r="DQ7" s="1079" t="s">
        <v>611</v>
      </c>
      <c r="DR7" s="1080"/>
      <c r="DS7" s="1080"/>
      <c r="DT7" s="1080"/>
      <c r="DU7" s="1081"/>
      <c r="DV7" s="1082"/>
      <c r="DW7" s="1083"/>
      <c r="DX7" s="1083"/>
      <c r="DY7" s="1083"/>
      <c r="DZ7" s="1084"/>
      <c r="EA7" s="219"/>
    </row>
    <row r="8" spans="1:131" s="220" customFormat="1" ht="26.25" customHeight="1" x14ac:dyDescent="0.15">
      <c r="A8" s="223">
        <v>2</v>
      </c>
      <c r="B8" s="1013" t="s">
        <v>391</v>
      </c>
      <c r="C8" s="1014"/>
      <c r="D8" s="1014"/>
      <c r="E8" s="1014"/>
      <c r="F8" s="1014"/>
      <c r="G8" s="1014"/>
      <c r="H8" s="1014"/>
      <c r="I8" s="1014"/>
      <c r="J8" s="1014"/>
      <c r="K8" s="1014"/>
      <c r="L8" s="1014"/>
      <c r="M8" s="1014"/>
      <c r="N8" s="1014"/>
      <c r="O8" s="1014"/>
      <c r="P8" s="1015"/>
      <c r="Q8" s="1021">
        <v>73</v>
      </c>
      <c r="R8" s="1022"/>
      <c r="S8" s="1022"/>
      <c r="T8" s="1022"/>
      <c r="U8" s="1022"/>
      <c r="V8" s="1022">
        <v>68</v>
      </c>
      <c r="W8" s="1022"/>
      <c r="X8" s="1022"/>
      <c r="Y8" s="1022"/>
      <c r="Z8" s="1022"/>
      <c r="AA8" s="1022">
        <v>5</v>
      </c>
      <c r="AB8" s="1022"/>
      <c r="AC8" s="1022"/>
      <c r="AD8" s="1022"/>
      <c r="AE8" s="1023"/>
      <c r="AF8" s="1018">
        <v>5</v>
      </c>
      <c r="AG8" s="1019"/>
      <c r="AH8" s="1019"/>
      <c r="AI8" s="1019"/>
      <c r="AJ8" s="1020"/>
      <c r="AK8" s="1063">
        <v>24</v>
      </c>
      <c r="AL8" s="1064"/>
      <c r="AM8" s="1064"/>
      <c r="AN8" s="1064"/>
      <c r="AO8" s="1064"/>
      <c r="AP8" s="1064">
        <v>0</v>
      </c>
      <c r="AQ8" s="1064"/>
      <c r="AR8" s="1064"/>
      <c r="AS8" s="1064"/>
      <c r="AT8" s="1064"/>
      <c r="AU8" s="1065" t="s">
        <v>603</v>
      </c>
      <c r="AV8" s="1065"/>
      <c r="AW8" s="1065"/>
      <c r="AX8" s="1065"/>
      <c r="AY8" s="1066"/>
      <c r="AZ8" s="216"/>
      <c r="BA8" s="216"/>
      <c r="BB8" s="216"/>
      <c r="BC8" s="216"/>
      <c r="BD8" s="216"/>
      <c r="BE8" s="217"/>
      <c r="BF8" s="217"/>
      <c r="BG8" s="217"/>
      <c r="BH8" s="217"/>
      <c r="BI8" s="217"/>
      <c r="BJ8" s="217"/>
      <c r="BK8" s="217"/>
      <c r="BL8" s="217"/>
      <c r="BM8" s="217"/>
      <c r="BN8" s="217"/>
      <c r="BO8" s="217"/>
      <c r="BP8" s="217"/>
      <c r="BQ8" s="223">
        <v>2</v>
      </c>
      <c r="BR8" s="224"/>
      <c r="BS8" s="975" t="s">
        <v>613</v>
      </c>
      <c r="BT8" s="976"/>
      <c r="BU8" s="976"/>
      <c r="BV8" s="976"/>
      <c r="BW8" s="976"/>
      <c r="BX8" s="976"/>
      <c r="BY8" s="976"/>
      <c r="BZ8" s="976"/>
      <c r="CA8" s="976"/>
      <c r="CB8" s="976"/>
      <c r="CC8" s="976"/>
      <c r="CD8" s="976"/>
      <c r="CE8" s="976"/>
      <c r="CF8" s="976"/>
      <c r="CG8" s="997"/>
      <c r="CH8" s="972">
        <v>115</v>
      </c>
      <c r="CI8" s="973"/>
      <c r="CJ8" s="973"/>
      <c r="CK8" s="973"/>
      <c r="CL8" s="974"/>
      <c r="CM8" s="972">
        <v>639</v>
      </c>
      <c r="CN8" s="973"/>
      <c r="CO8" s="973"/>
      <c r="CP8" s="973"/>
      <c r="CQ8" s="974"/>
      <c r="CR8" s="972">
        <v>20</v>
      </c>
      <c r="CS8" s="973"/>
      <c r="CT8" s="973"/>
      <c r="CU8" s="973"/>
      <c r="CV8" s="974"/>
      <c r="CW8" s="972" t="s">
        <v>603</v>
      </c>
      <c r="CX8" s="973"/>
      <c r="CY8" s="973"/>
      <c r="CZ8" s="973"/>
      <c r="DA8" s="974"/>
      <c r="DB8" s="972" t="s">
        <v>611</v>
      </c>
      <c r="DC8" s="973"/>
      <c r="DD8" s="973"/>
      <c r="DE8" s="973"/>
      <c r="DF8" s="974"/>
      <c r="DG8" s="972" t="s">
        <v>611</v>
      </c>
      <c r="DH8" s="973"/>
      <c r="DI8" s="973"/>
      <c r="DJ8" s="973"/>
      <c r="DK8" s="974"/>
      <c r="DL8" s="972" t="s">
        <v>611</v>
      </c>
      <c r="DM8" s="973"/>
      <c r="DN8" s="973"/>
      <c r="DO8" s="973"/>
      <c r="DP8" s="974"/>
      <c r="DQ8" s="972" t="s">
        <v>611</v>
      </c>
      <c r="DR8" s="973"/>
      <c r="DS8" s="973"/>
      <c r="DT8" s="973"/>
      <c r="DU8" s="974"/>
      <c r="DV8" s="975"/>
      <c r="DW8" s="976"/>
      <c r="DX8" s="976"/>
      <c r="DY8" s="976"/>
      <c r="DZ8" s="977"/>
      <c r="EA8" s="219"/>
    </row>
    <row r="9" spans="1:131" s="220" customFormat="1" ht="26.25" customHeight="1" x14ac:dyDescent="0.15">
      <c r="A9" s="223">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6"/>
      <c r="BA9" s="216"/>
      <c r="BB9" s="216"/>
      <c r="BC9" s="216"/>
      <c r="BD9" s="216"/>
      <c r="BE9" s="217"/>
      <c r="BF9" s="217"/>
      <c r="BG9" s="217"/>
      <c r="BH9" s="217"/>
      <c r="BI9" s="217"/>
      <c r="BJ9" s="217"/>
      <c r="BK9" s="217"/>
      <c r="BL9" s="217"/>
      <c r="BM9" s="217"/>
      <c r="BN9" s="217"/>
      <c r="BO9" s="217"/>
      <c r="BP9" s="217"/>
      <c r="BQ9" s="223">
        <v>3</v>
      </c>
      <c r="BR9" s="224"/>
      <c r="BS9" s="975" t="s">
        <v>614</v>
      </c>
      <c r="BT9" s="976"/>
      <c r="BU9" s="976"/>
      <c r="BV9" s="976"/>
      <c r="BW9" s="976"/>
      <c r="BX9" s="976"/>
      <c r="BY9" s="976"/>
      <c r="BZ9" s="976"/>
      <c r="CA9" s="976"/>
      <c r="CB9" s="976"/>
      <c r="CC9" s="976"/>
      <c r="CD9" s="976"/>
      <c r="CE9" s="976"/>
      <c r="CF9" s="976"/>
      <c r="CG9" s="997"/>
      <c r="CH9" s="972">
        <v>0</v>
      </c>
      <c r="CI9" s="973"/>
      <c r="CJ9" s="973"/>
      <c r="CK9" s="973"/>
      <c r="CL9" s="974"/>
      <c r="CM9" s="972">
        <v>116</v>
      </c>
      <c r="CN9" s="973"/>
      <c r="CO9" s="973"/>
      <c r="CP9" s="973"/>
      <c r="CQ9" s="974"/>
      <c r="CR9" s="972">
        <v>3</v>
      </c>
      <c r="CS9" s="973"/>
      <c r="CT9" s="973"/>
      <c r="CU9" s="973"/>
      <c r="CV9" s="974"/>
      <c r="CW9" s="972" t="s">
        <v>603</v>
      </c>
      <c r="CX9" s="973"/>
      <c r="CY9" s="973"/>
      <c r="CZ9" s="973"/>
      <c r="DA9" s="974"/>
      <c r="DB9" s="972" t="s">
        <v>611</v>
      </c>
      <c r="DC9" s="973"/>
      <c r="DD9" s="973"/>
      <c r="DE9" s="973"/>
      <c r="DF9" s="974"/>
      <c r="DG9" s="972" t="s">
        <v>611</v>
      </c>
      <c r="DH9" s="973"/>
      <c r="DI9" s="973"/>
      <c r="DJ9" s="973"/>
      <c r="DK9" s="974"/>
      <c r="DL9" s="972" t="s">
        <v>611</v>
      </c>
      <c r="DM9" s="973"/>
      <c r="DN9" s="973"/>
      <c r="DO9" s="973"/>
      <c r="DP9" s="974"/>
      <c r="DQ9" s="972" t="s">
        <v>611</v>
      </c>
      <c r="DR9" s="973"/>
      <c r="DS9" s="973"/>
      <c r="DT9" s="973"/>
      <c r="DU9" s="974"/>
      <c r="DV9" s="975"/>
      <c r="DW9" s="976"/>
      <c r="DX9" s="976"/>
      <c r="DY9" s="976"/>
      <c r="DZ9" s="977"/>
      <c r="EA9" s="219"/>
    </row>
    <row r="10" spans="1:131" s="220" customFormat="1" ht="26.25" customHeight="1" x14ac:dyDescent="0.15">
      <c r="A10" s="223">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6"/>
      <c r="BA10" s="216"/>
      <c r="BB10" s="216"/>
      <c r="BC10" s="216"/>
      <c r="BD10" s="216"/>
      <c r="BE10" s="217"/>
      <c r="BF10" s="217"/>
      <c r="BG10" s="217"/>
      <c r="BH10" s="217"/>
      <c r="BI10" s="217"/>
      <c r="BJ10" s="217"/>
      <c r="BK10" s="217"/>
      <c r="BL10" s="217"/>
      <c r="BM10" s="217"/>
      <c r="BN10" s="217"/>
      <c r="BO10" s="217"/>
      <c r="BP10" s="217"/>
      <c r="BQ10" s="223">
        <v>4</v>
      </c>
      <c r="BR10" s="224"/>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19"/>
    </row>
    <row r="11" spans="1:131" s="220" customFormat="1" ht="26.25" customHeight="1" x14ac:dyDescent="0.15">
      <c r="A11" s="223">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6"/>
      <c r="BA11" s="216"/>
      <c r="BB11" s="216"/>
      <c r="BC11" s="216"/>
      <c r="BD11" s="216"/>
      <c r="BE11" s="217"/>
      <c r="BF11" s="217"/>
      <c r="BG11" s="217"/>
      <c r="BH11" s="217"/>
      <c r="BI11" s="217"/>
      <c r="BJ11" s="217"/>
      <c r="BK11" s="217"/>
      <c r="BL11" s="217"/>
      <c r="BM11" s="217"/>
      <c r="BN11" s="217"/>
      <c r="BO11" s="217"/>
      <c r="BP11" s="217"/>
      <c r="BQ11" s="223">
        <v>5</v>
      </c>
      <c r="BR11" s="224"/>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19"/>
    </row>
    <row r="12" spans="1:131" s="220" customFormat="1" ht="26.25" customHeight="1" x14ac:dyDescent="0.15">
      <c r="A12" s="223">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6"/>
      <c r="BA12" s="216"/>
      <c r="BB12" s="216"/>
      <c r="BC12" s="216"/>
      <c r="BD12" s="216"/>
      <c r="BE12" s="217"/>
      <c r="BF12" s="217"/>
      <c r="BG12" s="217"/>
      <c r="BH12" s="217"/>
      <c r="BI12" s="217"/>
      <c r="BJ12" s="217"/>
      <c r="BK12" s="217"/>
      <c r="BL12" s="217"/>
      <c r="BM12" s="217"/>
      <c r="BN12" s="217"/>
      <c r="BO12" s="217"/>
      <c r="BP12" s="217"/>
      <c r="BQ12" s="223">
        <v>6</v>
      </c>
      <c r="BR12" s="224"/>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19"/>
    </row>
    <row r="13" spans="1:131" s="220" customFormat="1" ht="26.25" customHeight="1" x14ac:dyDescent="0.15">
      <c r="A13" s="223">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6"/>
      <c r="BA13" s="216"/>
      <c r="BB13" s="216"/>
      <c r="BC13" s="216"/>
      <c r="BD13" s="216"/>
      <c r="BE13" s="217"/>
      <c r="BF13" s="217"/>
      <c r="BG13" s="217"/>
      <c r="BH13" s="217"/>
      <c r="BI13" s="217"/>
      <c r="BJ13" s="217"/>
      <c r="BK13" s="217"/>
      <c r="BL13" s="217"/>
      <c r="BM13" s="217"/>
      <c r="BN13" s="217"/>
      <c r="BO13" s="217"/>
      <c r="BP13" s="217"/>
      <c r="BQ13" s="223">
        <v>7</v>
      </c>
      <c r="BR13" s="224"/>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19"/>
    </row>
    <row r="14" spans="1:131" s="220" customFormat="1" ht="26.25" customHeight="1" x14ac:dyDescent="0.15">
      <c r="A14" s="223">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6"/>
      <c r="BA14" s="216"/>
      <c r="BB14" s="216"/>
      <c r="BC14" s="216"/>
      <c r="BD14" s="216"/>
      <c r="BE14" s="217"/>
      <c r="BF14" s="217"/>
      <c r="BG14" s="217"/>
      <c r="BH14" s="217"/>
      <c r="BI14" s="217"/>
      <c r="BJ14" s="217"/>
      <c r="BK14" s="217"/>
      <c r="BL14" s="217"/>
      <c r="BM14" s="217"/>
      <c r="BN14" s="217"/>
      <c r="BO14" s="217"/>
      <c r="BP14" s="217"/>
      <c r="BQ14" s="223">
        <v>8</v>
      </c>
      <c r="BR14" s="224"/>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19"/>
    </row>
    <row r="15" spans="1:131" s="220" customFormat="1" ht="26.25" customHeight="1" x14ac:dyDescent="0.15">
      <c r="A15" s="223">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6"/>
      <c r="BA15" s="216"/>
      <c r="BB15" s="216"/>
      <c r="BC15" s="216"/>
      <c r="BD15" s="216"/>
      <c r="BE15" s="217"/>
      <c r="BF15" s="217"/>
      <c r="BG15" s="217"/>
      <c r="BH15" s="217"/>
      <c r="BI15" s="217"/>
      <c r="BJ15" s="217"/>
      <c r="BK15" s="217"/>
      <c r="BL15" s="217"/>
      <c r="BM15" s="217"/>
      <c r="BN15" s="217"/>
      <c r="BO15" s="217"/>
      <c r="BP15" s="217"/>
      <c r="BQ15" s="223">
        <v>9</v>
      </c>
      <c r="BR15" s="224"/>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19"/>
    </row>
    <row r="16" spans="1:131" s="220" customFormat="1" ht="26.25" customHeight="1" x14ac:dyDescent="0.15">
      <c r="A16" s="223">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6"/>
      <c r="BA16" s="216"/>
      <c r="BB16" s="216"/>
      <c r="BC16" s="216"/>
      <c r="BD16" s="216"/>
      <c r="BE16" s="217"/>
      <c r="BF16" s="217"/>
      <c r="BG16" s="217"/>
      <c r="BH16" s="217"/>
      <c r="BI16" s="217"/>
      <c r="BJ16" s="217"/>
      <c r="BK16" s="217"/>
      <c r="BL16" s="217"/>
      <c r="BM16" s="217"/>
      <c r="BN16" s="217"/>
      <c r="BO16" s="217"/>
      <c r="BP16" s="217"/>
      <c r="BQ16" s="223">
        <v>10</v>
      </c>
      <c r="BR16" s="224"/>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19"/>
    </row>
    <row r="17" spans="1:131" s="220" customFormat="1" ht="26.25" customHeight="1" x14ac:dyDescent="0.15">
      <c r="A17" s="223">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6"/>
      <c r="BA17" s="216"/>
      <c r="BB17" s="216"/>
      <c r="BC17" s="216"/>
      <c r="BD17" s="216"/>
      <c r="BE17" s="217"/>
      <c r="BF17" s="217"/>
      <c r="BG17" s="217"/>
      <c r="BH17" s="217"/>
      <c r="BI17" s="217"/>
      <c r="BJ17" s="217"/>
      <c r="BK17" s="217"/>
      <c r="BL17" s="217"/>
      <c r="BM17" s="217"/>
      <c r="BN17" s="217"/>
      <c r="BO17" s="217"/>
      <c r="BP17" s="217"/>
      <c r="BQ17" s="223">
        <v>11</v>
      </c>
      <c r="BR17" s="224"/>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19"/>
    </row>
    <row r="18" spans="1:131" s="220" customFormat="1" ht="26.25" customHeight="1" x14ac:dyDescent="0.15">
      <c r="A18" s="223">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6"/>
      <c r="BA18" s="216"/>
      <c r="BB18" s="216"/>
      <c r="BC18" s="216"/>
      <c r="BD18" s="216"/>
      <c r="BE18" s="217"/>
      <c r="BF18" s="217"/>
      <c r="BG18" s="217"/>
      <c r="BH18" s="217"/>
      <c r="BI18" s="217"/>
      <c r="BJ18" s="217"/>
      <c r="BK18" s="217"/>
      <c r="BL18" s="217"/>
      <c r="BM18" s="217"/>
      <c r="BN18" s="217"/>
      <c r="BO18" s="217"/>
      <c r="BP18" s="217"/>
      <c r="BQ18" s="223">
        <v>12</v>
      </c>
      <c r="BR18" s="224"/>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19"/>
    </row>
    <row r="19" spans="1:131" s="220" customFormat="1" ht="26.25" customHeight="1" x14ac:dyDescent="0.15">
      <c r="A19" s="223">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6"/>
      <c r="BA19" s="216"/>
      <c r="BB19" s="216"/>
      <c r="BC19" s="216"/>
      <c r="BD19" s="216"/>
      <c r="BE19" s="217"/>
      <c r="BF19" s="217"/>
      <c r="BG19" s="217"/>
      <c r="BH19" s="217"/>
      <c r="BI19" s="217"/>
      <c r="BJ19" s="217"/>
      <c r="BK19" s="217"/>
      <c r="BL19" s="217"/>
      <c r="BM19" s="217"/>
      <c r="BN19" s="217"/>
      <c r="BO19" s="217"/>
      <c r="BP19" s="217"/>
      <c r="BQ19" s="223">
        <v>13</v>
      </c>
      <c r="BR19" s="224"/>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19"/>
    </row>
    <row r="20" spans="1:131" s="220" customFormat="1" ht="26.25" customHeight="1" x14ac:dyDescent="0.15">
      <c r="A20" s="223">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6"/>
      <c r="BA20" s="216"/>
      <c r="BB20" s="216"/>
      <c r="BC20" s="216"/>
      <c r="BD20" s="216"/>
      <c r="BE20" s="217"/>
      <c r="BF20" s="217"/>
      <c r="BG20" s="217"/>
      <c r="BH20" s="217"/>
      <c r="BI20" s="217"/>
      <c r="BJ20" s="217"/>
      <c r="BK20" s="217"/>
      <c r="BL20" s="217"/>
      <c r="BM20" s="217"/>
      <c r="BN20" s="217"/>
      <c r="BO20" s="217"/>
      <c r="BP20" s="217"/>
      <c r="BQ20" s="223">
        <v>14</v>
      </c>
      <c r="BR20" s="224"/>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19"/>
    </row>
    <row r="21" spans="1:131" s="220" customFormat="1" ht="26.25" customHeight="1" thickBot="1" x14ac:dyDescent="0.2">
      <c r="A21" s="223">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6"/>
      <c r="BA21" s="216"/>
      <c r="BB21" s="216"/>
      <c r="BC21" s="216"/>
      <c r="BD21" s="216"/>
      <c r="BE21" s="217"/>
      <c r="BF21" s="217"/>
      <c r="BG21" s="217"/>
      <c r="BH21" s="217"/>
      <c r="BI21" s="217"/>
      <c r="BJ21" s="217"/>
      <c r="BK21" s="217"/>
      <c r="BL21" s="217"/>
      <c r="BM21" s="217"/>
      <c r="BN21" s="217"/>
      <c r="BO21" s="217"/>
      <c r="BP21" s="217"/>
      <c r="BQ21" s="223">
        <v>15</v>
      </c>
      <c r="BR21" s="224"/>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19"/>
    </row>
    <row r="22" spans="1:131" s="220" customFormat="1" ht="26.25" customHeight="1" x14ac:dyDescent="0.15">
      <c r="A22" s="223">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392</v>
      </c>
      <c r="BA22" s="1011"/>
      <c r="BB22" s="1011"/>
      <c r="BC22" s="1011"/>
      <c r="BD22" s="1012"/>
      <c r="BE22" s="217"/>
      <c r="BF22" s="217"/>
      <c r="BG22" s="217"/>
      <c r="BH22" s="217"/>
      <c r="BI22" s="217"/>
      <c r="BJ22" s="217"/>
      <c r="BK22" s="217"/>
      <c r="BL22" s="217"/>
      <c r="BM22" s="217"/>
      <c r="BN22" s="217"/>
      <c r="BO22" s="217"/>
      <c r="BP22" s="217"/>
      <c r="BQ22" s="223">
        <v>16</v>
      </c>
      <c r="BR22" s="224"/>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19"/>
    </row>
    <row r="23" spans="1:131" s="220" customFormat="1" ht="26.25" customHeight="1" thickBot="1" x14ac:dyDescent="0.2">
      <c r="A23" s="225" t="s">
        <v>393</v>
      </c>
      <c r="B23" s="920" t="s">
        <v>394</v>
      </c>
      <c r="C23" s="921"/>
      <c r="D23" s="921"/>
      <c r="E23" s="921"/>
      <c r="F23" s="921"/>
      <c r="G23" s="921"/>
      <c r="H23" s="921"/>
      <c r="I23" s="921"/>
      <c r="J23" s="921"/>
      <c r="K23" s="921"/>
      <c r="L23" s="921"/>
      <c r="M23" s="921"/>
      <c r="N23" s="921"/>
      <c r="O23" s="921"/>
      <c r="P23" s="931"/>
      <c r="Q23" s="1050">
        <f>ROUND((27063096+73194-24470-141)/1000,0)</f>
        <v>27112</v>
      </c>
      <c r="R23" s="1044"/>
      <c r="S23" s="1044"/>
      <c r="T23" s="1044"/>
      <c r="U23" s="1044"/>
      <c r="V23" s="1044">
        <f>ROUND((26222115+67922+24470+141)/1000,0)</f>
        <v>26315</v>
      </c>
      <c r="W23" s="1044"/>
      <c r="X23" s="1044"/>
      <c r="Y23" s="1044"/>
      <c r="Z23" s="1044"/>
      <c r="AA23" s="1044">
        <f>ROUND((Q23-V23),0)</f>
        <v>797</v>
      </c>
      <c r="AB23" s="1044"/>
      <c r="AC23" s="1044"/>
      <c r="AD23" s="1044"/>
      <c r="AE23" s="1051"/>
      <c r="AF23" s="1052">
        <f>AA23+SUM(AF7:AJ8)-SUM(AA7:AE8)</f>
        <v>644</v>
      </c>
      <c r="AG23" s="1044"/>
      <c r="AH23" s="1044"/>
      <c r="AI23" s="1044"/>
      <c r="AJ23" s="1053"/>
      <c r="AK23" s="1054"/>
      <c r="AL23" s="1055"/>
      <c r="AM23" s="1055"/>
      <c r="AN23" s="1055"/>
      <c r="AO23" s="1055"/>
      <c r="AP23" s="1044">
        <v>20355</v>
      </c>
      <c r="AQ23" s="1044"/>
      <c r="AR23" s="1044"/>
      <c r="AS23" s="1044"/>
      <c r="AT23" s="1044"/>
      <c r="AU23" s="1045" t="s">
        <v>618</v>
      </c>
      <c r="AV23" s="1045"/>
      <c r="AW23" s="1045"/>
      <c r="AX23" s="1045"/>
      <c r="AY23" s="1046"/>
      <c r="AZ23" s="1047" t="s">
        <v>395</v>
      </c>
      <c r="BA23" s="1048"/>
      <c r="BB23" s="1048"/>
      <c r="BC23" s="1048"/>
      <c r="BD23" s="1049"/>
      <c r="BE23" s="217"/>
      <c r="BF23" s="217"/>
      <c r="BG23" s="217"/>
      <c r="BH23" s="217"/>
      <c r="BI23" s="217"/>
      <c r="BJ23" s="217"/>
      <c r="BK23" s="217"/>
      <c r="BL23" s="217"/>
      <c r="BM23" s="217"/>
      <c r="BN23" s="217"/>
      <c r="BO23" s="217"/>
      <c r="BP23" s="217"/>
      <c r="BQ23" s="223">
        <v>17</v>
      </c>
      <c r="BR23" s="224"/>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19"/>
    </row>
    <row r="24" spans="1:131" s="220" customFormat="1" ht="26.25" customHeight="1" x14ac:dyDescent="0.15">
      <c r="A24" s="1043" t="s">
        <v>396</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6"/>
      <c r="BA24" s="216"/>
      <c r="BB24" s="216"/>
      <c r="BC24" s="216"/>
      <c r="BD24" s="216"/>
      <c r="BE24" s="217"/>
      <c r="BF24" s="217"/>
      <c r="BG24" s="217"/>
      <c r="BH24" s="217"/>
      <c r="BI24" s="217"/>
      <c r="BJ24" s="217"/>
      <c r="BK24" s="217"/>
      <c r="BL24" s="217"/>
      <c r="BM24" s="217"/>
      <c r="BN24" s="217"/>
      <c r="BO24" s="217"/>
      <c r="BP24" s="217"/>
      <c r="BQ24" s="223">
        <v>18</v>
      </c>
      <c r="BR24" s="224"/>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19"/>
    </row>
    <row r="25" spans="1:131" ht="26.25" customHeight="1" thickBot="1" x14ac:dyDescent="0.2">
      <c r="A25" s="1042" t="s">
        <v>397</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6"/>
      <c r="BK25" s="216"/>
      <c r="BL25" s="216"/>
      <c r="BM25" s="216"/>
      <c r="BN25" s="216"/>
      <c r="BO25" s="226"/>
      <c r="BP25" s="226"/>
      <c r="BQ25" s="223">
        <v>19</v>
      </c>
      <c r="BR25" s="224"/>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4"/>
    </row>
    <row r="26" spans="1:131" ht="26.25" customHeight="1" x14ac:dyDescent="0.15">
      <c r="A26" s="978" t="s">
        <v>373</v>
      </c>
      <c r="B26" s="979"/>
      <c r="C26" s="979"/>
      <c r="D26" s="979"/>
      <c r="E26" s="979"/>
      <c r="F26" s="979"/>
      <c r="G26" s="979"/>
      <c r="H26" s="979"/>
      <c r="I26" s="979"/>
      <c r="J26" s="979"/>
      <c r="K26" s="979"/>
      <c r="L26" s="979"/>
      <c r="M26" s="979"/>
      <c r="N26" s="979"/>
      <c r="O26" s="979"/>
      <c r="P26" s="980"/>
      <c r="Q26" s="984" t="s">
        <v>398</v>
      </c>
      <c r="R26" s="985"/>
      <c r="S26" s="985"/>
      <c r="T26" s="985"/>
      <c r="U26" s="986"/>
      <c r="V26" s="984" t="s">
        <v>399</v>
      </c>
      <c r="W26" s="985"/>
      <c r="X26" s="985"/>
      <c r="Y26" s="985"/>
      <c r="Z26" s="986"/>
      <c r="AA26" s="984" t="s">
        <v>400</v>
      </c>
      <c r="AB26" s="985"/>
      <c r="AC26" s="985"/>
      <c r="AD26" s="985"/>
      <c r="AE26" s="985"/>
      <c r="AF26" s="1038" t="s">
        <v>401</v>
      </c>
      <c r="AG26" s="991"/>
      <c r="AH26" s="991"/>
      <c r="AI26" s="991"/>
      <c r="AJ26" s="1039"/>
      <c r="AK26" s="985" t="s">
        <v>402</v>
      </c>
      <c r="AL26" s="985"/>
      <c r="AM26" s="985"/>
      <c r="AN26" s="985"/>
      <c r="AO26" s="986"/>
      <c r="AP26" s="984" t="s">
        <v>403</v>
      </c>
      <c r="AQ26" s="985"/>
      <c r="AR26" s="985"/>
      <c r="AS26" s="985"/>
      <c r="AT26" s="986"/>
      <c r="AU26" s="984" t="s">
        <v>404</v>
      </c>
      <c r="AV26" s="985"/>
      <c r="AW26" s="985"/>
      <c r="AX26" s="985"/>
      <c r="AY26" s="986"/>
      <c r="AZ26" s="984" t="s">
        <v>405</v>
      </c>
      <c r="BA26" s="985"/>
      <c r="BB26" s="985"/>
      <c r="BC26" s="985"/>
      <c r="BD26" s="986"/>
      <c r="BE26" s="984" t="s">
        <v>380</v>
      </c>
      <c r="BF26" s="985"/>
      <c r="BG26" s="985"/>
      <c r="BH26" s="985"/>
      <c r="BI26" s="998"/>
      <c r="BJ26" s="216"/>
      <c r="BK26" s="216"/>
      <c r="BL26" s="216"/>
      <c r="BM26" s="216"/>
      <c r="BN26" s="216"/>
      <c r="BO26" s="226"/>
      <c r="BP26" s="226"/>
      <c r="BQ26" s="223">
        <v>20</v>
      </c>
      <c r="BR26" s="224"/>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4"/>
    </row>
    <row r="27" spans="1:131" ht="26.25" customHeight="1" thickBot="1" x14ac:dyDescent="0.2">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6"/>
      <c r="BK27" s="216"/>
      <c r="BL27" s="216"/>
      <c r="BM27" s="216"/>
      <c r="BN27" s="216"/>
      <c r="BO27" s="226"/>
      <c r="BP27" s="226"/>
      <c r="BQ27" s="223">
        <v>21</v>
      </c>
      <c r="BR27" s="224"/>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4"/>
    </row>
    <row r="28" spans="1:131" ht="26.25" customHeight="1" thickTop="1" x14ac:dyDescent="0.15">
      <c r="A28" s="227">
        <v>1</v>
      </c>
      <c r="B28" s="1030" t="s">
        <v>406</v>
      </c>
      <c r="C28" s="1031"/>
      <c r="D28" s="1031"/>
      <c r="E28" s="1031"/>
      <c r="F28" s="1031"/>
      <c r="G28" s="1031"/>
      <c r="H28" s="1031"/>
      <c r="I28" s="1031"/>
      <c r="J28" s="1031"/>
      <c r="K28" s="1031"/>
      <c r="L28" s="1031"/>
      <c r="M28" s="1031"/>
      <c r="N28" s="1031"/>
      <c r="O28" s="1031"/>
      <c r="P28" s="1032"/>
      <c r="Q28" s="1033">
        <v>3892</v>
      </c>
      <c r="R28" s="1034"/>
      <c r="S28" s="1034"/>
      <c r="T28" s="1034"/>
      <c r="U28" s="1034"/>
      <c r="V28" s="1034">
        <v>3764</v>
      </c>
      <c r="W28" s="1034"/>
      <c r="X28" s="1034"/>
      <c r="Y28" s="1034"/>
      <c r="Z28" s="1034"/>
      <c r="AA28" s="1034">
        <v>128</v>
      </c>
      <c r="AB28" s="1034"/>
      <c r="AC28" s="1034"/>
      <c r="AD28" s="1034"/>
      <c r="AE28" s="1035"/>
      <c r="AF28" s="1036">
        <v>128</v>
      </c>
      <c r="AG28" s="1034"/>
      <c r="AH28" s="1034"/>
      <c r="AI28" s="1034"/>
      <c r="AJ28" s="1037"/>
      <c r="AK28" s="1025">
        <v>353</v>
      </c>
      <c r="AL28" s="1026"/>
      <c r="AM28" s="1026"/>
      <c r="AN28" s="1026"/>
      <c r="AO28" s="1026"/>
      <c r="AP28" s="1026" t="s">
        <v>603</v>
      </c>
      <c r="AQ28" s="1026"/>
      <c r="AR28" s="1026"/>
      <c r="AS28" s="1026"/>
      <c r="AT28" s="1026"/>
      <c r="AU28" s="1026" t="s">
        <v>603</v>
      </c>
      <c r="AV28" s="1026"/>
      <c r="AW28" s="1026"/>
      <c r="AX28" s="1026"/>
      <c r="AY28" s="1026"/>
      <c r="AZ28" s="1027" t="s">
        <v>603</v>
      </c>
      <c r="BA28" s="1027"/>
      <c r="BB28" s="1027"/>
      <c r="BC28" s="1027"/>
      <c r="BD28" s="1027"/>
      <c r="BE28" s="1028"/>
      <c r="BF28" s="1028"/>
      <c r="BG28" s="1028"/>
      <c r="BH28" s="1028"/>
      <c r="BI28" s="1029"/>
      <c r="BJ28" s="216"/>
      <c r="BK28" s="216"/>
      <c r="BL28" s="216"/>
      <c r="BM28" s="216"/>
      <c r="BN28" s="216"/>
      <c r="BO28" s="226"/>
      <c r="BP28" s="226"/>
      <c r="BQ28" s="223">
        <v>22</v>
      </c>
      <c r="BR28" s="224"/>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4"/>
    </row>
    <row r="29" spans="1:131" ht="26.25" customHeight="1" x14ac:dyDescent="0.15">
      <c r="A29" s="227">
        <v>2</v>
      </c>
      <c r="B29" s="1013" t="s">
        <v>407</v>
      </c>
      <c r="C29" s="1014"/>
      <c r="D29" s="1014"/>
      <c r="E29" s="1014"/>
      <c r="F29" s="1014"/>
      <c r="G29" s="1014"/>
      <c r="H29" s="1014"/>
      <c r="I29" s="1014"/>
      <c r="J29" s="1014"/>
      <c r="K29" s="1014"/>
      <c r="L29" s="1014"/>
      <c r="M29" s="1014"/>
      <c r="N29" s="1014"/>
      <c r="O29" s="1014"/>
      <c r="P29" s="1015"/>
      <c r="Q29" s="1021">
        <v>4144</v>
      </c>
      <c r="R29" s="1022"/>
      <c r="S29" s="1022"/>
      <c r="T29" s="1022"/>
      <c r="U29" s="1022"/>
      <c r="V29" s="1022">
        <v>4017</v>
      </c>
      <c r="W29" s="1022"/>
      <c r="X29" s="1022"/>
      <c r="Y29" s="1022"/>
      <c r="Z29" s="1022"/>
      <c r="AA29" s="1022">
        <v>127</v>
      </c>
      <c r="AB29" s="1022"/>
      <c r="AC29" s="1022"/>
      <c r="AD29" s="1022"/>
      <c r="AE29" s="1023"/>
      <c r="AF29" s="1018">
        <v>127</v>
      </c>
      <c r="AG29" s="1019"/>
      <c r="AH29" s="1019"/>
      <c r="AI29" s="1019"/>
      <c r="AJ29" s="1020"/>
      <c r="AK29" s="963">
        <v>681</v>
      </c>
      <c r="AL29" s="954"/>
      <c r="AM29" s="954"/>
      <c r="AN29" s="954"/>
      <c r="AO29" s="954"/>
      <c r="AP29" s="954" t="s">
        <v>603</v>
      </c>
      <c r="AQ29" s="954"/>
      <c r="AR29" s="954"/>
      <c r="AS29" s="954"/>
      <c r="AT29" s="954"/>
      <c r="AU29" s="954" t="s">
        <v>603</v>
      </c>
      <c r="AV29" s="954"/>
      <c r="AW29" s="954"/>
      <c r="AX29" s="954"/>
      <c r="AY29" s="954"/>
      <c r="AZ29" s="1024" t="s">
        <v>603</v>
      </c>
      <c r="BA29" s="1024"/>
      <c r="BB29" s="1024"/>
      <c r="BC29" s="1024"/>
      <c r="BD29" s="1024"/>
      <c r="BE29" s="955"/>
      <c r="BF29" s="955"/>
      <c r="BG29" s="955"/>
      <c r="BH29" s="955"/>
      <c r="BI29" s="956"/>
      <c r="BJ29" s="216"/>
      <c r="BK29" s="216"/>
      <c r="BL29" s="216"/>
      <c r="BM29" s="216"/>
      <c r="BN29" s="216"/>
      <c r="BO29" s="226"/>
      <c r="BP29" s="226"/>
      <c r="BQ29" s="223">
        <v>23</v>
      </c>
      <c r="BR29" s="224"/>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4"/>
    </row>
    <row r="30" spans="1:131" ht="26.25" customHeight="1" x14ac:dyDescent="0.15">
      <c r="A30" s="227">
        <v>3</v>
      </c>
      <c r="B30" s="1013" t="s">
        <v>408</v>
      </c>
      <c r="C30" s="1014"/>
      <c r="D30" s="1014"/>
      <c r="E30" s="1014"/>
      <c r="F30" s="1014"/>
      <c r="G30" s="1014"/>
      <c r="H30" s="1014"/>
      <c r="I30" s="1014"/>
      <c r="J30" s="1014"/>
      <c r="K30" s="1014"/>
      <c r="L30" s="1014"/>
      <c r="M30" s="1014"/>
      <c r="N30" s="1014"/>
      <c r="O30" s="1014"/>
      <c r="P30" s="1015"/>
      <c r="Q30" s="1021">
        <v>447</v>
      </c>
      <c r="R30" s="1022"/>
      <c r="S30" s="1022"/>
      <c r="T30" s="1022"/>
      <c r="U30" s="1022"/>
      <c r="V30" s="1022">
        <v>446</v>
      </c>
      <c r="W30" s="1022"/>
      <c r="X30" s="1022"/>
      <c r="Y30" s="1022"/>
      <c r="Z30" s="1022"/>
      <c r="AA30" s="1022">
        <v>1</v>
      </c>
      <c r="AB30" s="1022"/>
      <c r="AC30" s="1022"/>
      <c r="AD30" s="1022"/>
      <c r="AE30" s="1023"/>
      <c r="AF30" s="1018">
        <v>1</v>
      </c>
      <c r="AG30" s="1019"/>
      <c r="AH30" s="1019"/>
      <c r="AI30" s="1019"/>
      <c r="AJ30" s="1020"/>
      <c r="AK30" s="963">
        <v>160</v>
      </c>
      <c r="AL30" s="954"/>
      <c r="AM30" s="954"/>
      <c r="AN30" s="954"/>
      <c r="AO30" s="954"/>
      <c r="AP30" s="954" t="s">
        <v>603</v>
      </c>
      <c r="AQ30" s="954"/>
      <c r="AR30" s="954"/>
      <c r="AS30" s="954"/>
      <c r="AT30" s="954"/>
      <c r="AU30" s="954" t="s">
        <v>603</v>
      </c>
      <c r="AV30" s="954"/>
      <c r="AW30" s="954"/>
      <c r="AX30" s="954"/>
      <c r="AY30" s="954"/>
      <c r="AZ30" s="1024" t="s">
        <v>603</v>
      </c>
      <c r="BA30" s="1024"/>
      <c r="BB30" s="1024"/>
      <c r="BC30" s="1024"/>
      <c r="BD30" s="1024"/>
      <c r="BE30" s="955"/>
      <c r="BF30" s="955"/>
      <c r="BG30" s="955"/>
      <c r="BH30" s="955"/>
      <c r="BI30" s="956"/>
      <c r="BJ30" s="216"/>
      <c r="BK30" s="216"/>
      <c r="BL30" s="216"/>
      <c r="BM30" s="216"/>
      <c r="BN30" s="216"/>
      <c r="BO30" s="226"/>
      <c r="BP30" s="226"/>
      <c r="BQ30" s="223">
        <v>24</v>
      </c>
      <c r="BR30" s="224"/>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4"/>
    </row>
    <row r="31" spans="1:131" ht="26.25" customHeight="1" x14ac:dyDescent="0.15">
      <c r="A31" s="227">
        <v>4</v>
      </c>
      <c r="B31" s="1013" t="s">
        <v>409</v>
      </c>
      <c r="C31" s="1014"/>
      <c r="D31" s="1014"/>
      <c r="E31" s="1014"/>
      <c r="F31" s="1014"/>
      <c r="G31" s="1014"/>
      <c r="H31" s="1014"/>
      <c r="I31" s="1014"/>
      <c r="J31" s="1014"/>
      <c r="K31" s="1014"/>
      <c r="L31" s="1014"/>
      <c r="M31" s="1014"/>
      <c r="N31" s="1014"/>
      <c r="O31" s="1014"/>
      <c r="P31" s="1015"/>
      <c r="Q31" s="1021">
        <v>357</v>
      </c>
      <c r="R31" s="1022"/>
      <c r="S31" s="1022"/>
      <c r="T31" s="1022"/>
      <c r="U31" s="1022"/>
      <c r="V31" s="1022">
        <v>352</v>
      </c>
      <c r="W31" s="1022"/>
      <c r="X31" s="1022"/>
      <c r="Y31" s="1022"/>
      <c r="Z31" s="1022"/>
      <c r="AA31" s="1022">
        <v>5</v>
      </c>
      <c r="AB31" s="1022"/>
      <c r="AC31" s="1022"/>
      <c r="AD31" s="1022"/>
      <c r="AE31" s="1023"/>
      <c r="AF31" s="1018">
        <v>123</v>
      </c>
      <c r="AG31" s="1019"/>
      <c r="AH31" s="1019"/>
      <c r="AI31" s="1019"/>
      <c r="AJ31" s="1020"/>
      <c r="AK31" s="963">
        <v>0</v>
      </c>
      <c r="AL31" s="954"/>
      <c r="AM31" s="954"/>
      <c r="AN31" s="954"/>
      <c r="AO31" s="954"/>
      <c r="AP31" s="954">
        <v>1272</v>
      </c>
      <c r="AQ31" s="954"/>
      <c r="AR31" s="954"/>
      <c r="AS31" s="954"/>
      <c r="AT31" s="954"/>
      <c r="AU31" s="954">
        <f>29+420</f>
        <v>449</v>
      </c>
      <c r="AV31" s="954"/>
      <c r="AW31" s="954"/>
      <c r="AX31" s="954"/>
      <c r="AY31" s="954"/>
      <c r="AZ31" s="1024" t="s">
        <v>603</v>
      </c>
      <c r="BA31" s="1024"/>
      <c r="BB31" s="1024"/>
      <c r="BC31" s="1024"/>
      <c r="BD31" s="1024"/>
      <c r="BE31" s="955" t="s">
        <v>410</v>
      </c>
      <c r="BF31" s="955"/>
      <c r="BG31" s="955"/>
      <c r="BH31" s="955"/>
      <c r="BI31" s="956"/>
      <c r="BJ31" s="216"/>
      <c r="BK31" s="216"/>
      <c r="BL31" s="216"/>
      <c r="BM31" s="216"/>
      <c r="BN31" s="216"/>
      <c r="BO31" s="226"/>
      <c r="BP31" s="226"/>
      <c r="BQ31" s="223">
        <v>25</v>
      </c>
      <c r="BR31" s="224"/>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4"/>
    </row>
    <row r="32" spans="1:131" ht="26.25" customHeight="1" x14ac:dyDescent="0.15">
      <c r="A32" s="227">
        <v>5</v>
      </c>
      <c r="B32" s="1013" t="s">
        <v>411</v>
      </c>
      <c r="C32" s="1014"/>
      <c r="D32" s="1014"/>
      <c r="E32" s="1014"/>
      <c r="F32" s="1014"/>
      <c r="G32" s="1014"/>
      <c r="H32" s="1014"/>
      <c r="I32" s="1014"/>
      <c r="J32" s="1014"/>
      <c r="K32" s="1014"/>
      <c r="L32" s="1014"/>
      <c r="M32" s="1014"/>
      <c r="N32" s="1014"/>
      <c r="O32" s="1014"/>
      <c r="P32" s="1015"/>
      <c r="Q32" s="1021">
        <v>24</v>
      </c>
      <c r="R32" s="1022"/>
      <c r="S32" s="1022"/>
      <c r="T32" s="1022"/>
      <c r="U32" s="1022"/>
      <c r="V32" s="1022">
        <v>14</v>
      </c>
      <c r="W32" s="1022"/>
      <c r="X32" s="1022"/>
      <c r="Y32" s="1022"/>
      <c r="Z32" s="1022"/>
      <c r="AA32" s="1022">
        <v>10</v>
      </c>
      <c r="AB32" s="1022"/>
      <c r="AC32" s="1022"/>
      <c r="AD32" s="1022"/>
      <c r="AE32" s="1023"/>
      <c r="AF32" s="1018">
        <v>47</v>
      </c>
      <c r="AG32" s="1019"/>
      <c r="AH32" s="1019"/>
      <c r="AI32" s="1019"/>
      <c r="AJ32" s="1020"/>
      <c r="AK32" s="963">
        <v>0</v>
      </c>
      <c r="AL32" s="954"/>
      <c r="AM32" s="954"/>
      <c r="AN32" s="954"/>
      <c r="AO32" s="954"/>
      <c r="AP32" s="954">
        <v>0</v>
      </c>
      <c r="AQ32" s="954"/>
      <c r="AR32" s="954"/>
      <c r="AS32" s="954"/>
      <c r="AT32" s="954"/>
      <c r="AU32" s="954">
        <v>0</v>
      </c>
      <c r="AV32" s="954"/>
      <c r="AW32" s="954"/>
      <c r="AX32" s="954"/>
      <c r="AY32" s="954"/>
      <c r="AZ32" s="1024" t="s">
        <v>603</v>
      </c>
      <c r="BA32" s="1024"/>
      <c r="BB32" s="1024"/>
      <c r="BC32" s="1024"/>
      <c r="BD32" s="1024"/>
      <c r="BE32" s="955" t="s">
        <v>412</v>
      </c>
      <c r="BF32" s="955"/>
      <c r="BG32" s="955"/>
      <c r="BH32" s="955"/>
      <c r="BI32" s="956"/>
      <c r="BJ32" s="216"/>
      <c r="BK32" s="216"/>
      <c r="BL32" s="216"/>
      <c r="BM32" s="216"/>
      <c r="BN32" s="216"/>
      <c r="BO32" s="226"/>
      <c r="BP32" s="226"/>
      <c r="BQ32" s="223">
        <v>26</v>
      </c>
      <c r="BR32" s="224"/>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4"/>
    </row>
    <row r="33" spans="1:131" ht="26.25" customHeight="1" x14ac:dyDescent="0.15">
      <c r="A33" s="227">
        <v>6</v>
      </c>
      <c r="B33" s="1013" t="s">
        <v>413</v>
      </c>
      <c r="C33" s="1014"/>
      <c r="D33" s="1014"/>
      <c r="E33" s="1014"/>
      <c r="F33" s="1014"/>
      <c r="G33" s="1014"/>
      <c r="H33" s="1014"/>
      <c r="I33" s="1014"/>
      <c r="J33" s="1014"/>
      <c r="K33" s="1014"/>
      <c r="L33" s="1014"/>
      <c r="M33" s="1014"/>
      <c r="N33" s="1014"/>
      <c r="O33" s="1014"/>
      <c r="P33" s="1015"/>
      <c r="Q33" s="1021">
        <v>4826</v>
      </c>
      <c r="R33" s="1022"/>
      <c r="S33" s="1022"/>
      <c r="T33" s="1022"/>
      <c r="U33" s="1022"/>
      <c r="V33" s="1022">
        <v>3857</v>
      </c>
      <c r="W33" s="1022"/>
      <c r="X33" s="1022"/>
      <c r="Y33" s="1022"/>
      <c r="Z33" s="1022"/>
      <c r="AA33" s="1022">
        <v>969</v>
      </c>
      <c r="AB33" s="1022"/>
      <c r="AC33" s="1022"/>
      <c r="AD33" s="1022"/>
      <c r="AE33" s="1023"/>
      <c r="AF33" s="1018">
        <v>1411</v>
      </c>
      <c r="AG33" s="1019"/>
      <c r="AH33" s="1019"/>
      <c r="AI33" s="1019"/>
      <c r="AJ33" s="1020"/>
      <c r="AK33" s="963">
        <v>0</v>
      </c>
      <c r="AL33" s="954"/>
      <c r="AM33" s="954"/>
      <c r="AN33" s="954"/>
      <c r="AO33" s="954"/>
      <c r="AP33" s="954">
        <v>3013</v>
      </c>
      <c r="AQ33" s="954"/>
      <c r="AR33" s="954"/>
      <c r="AS33" s="954"/>
      <c r="AT33" s="954"/>
      <c r="AU33" s="954">
        <v>1574</v>
      </c>
      <c r="AV33" s="954"/>
      <c r="AW33" s="954"/>
      <c r="AX33" s="954"/>
      <c r="AY33" s="954"/>
      <c r="AZ33" s="1024" t="s">
        <v>603</v>
      </c>
      <c r="BA33" s="1024"/>
      <c r="BB33" s="1024"/>
      <c r="BC33" s="1024"/>
      <c r="BD33" s="1024"/>
      <c r="BE33" s="955" t="s">
        <v>414</v>
      </c>
      <c r="BF33" s="955"/>
      <c r="BG33" s="955"/>
      <c r="BH33" s="955"/>
      <c r="BI33" s="956"/>
      <c r="BJ33" s="216"/>
      <c r="BK33" s="216"/>
      <c r="BL33" s="216"/>
      <c r="BM33" s="216"/>
      <c r="BN33" s="216"/>
      <c r="BO33" s="226"/>
      <c r="BP33" s="226"/>
      <c r="BQ33" s="223">
        <v>27</v>
      </c>
      <c r="BR33" s="224"/>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4"/>
    </row>
    <row r="34" spans="1:131" ht="26.25" customHeight="1" x14ac:dyDescent="0.15">
      <c r="A34" s="227">
        <v>7</v>
      </c>
      <c r="B34" s="1013" t="s">
        <v>415</v>
      </c>
      <c r="C34" s="1014"/>
      <c r="D34" s="1014"/>
      <c r="E34" s="1014"/>
      <c r="F34" s="1014"/>
      <c r="G34" s="1014"/>
      <c r="H34" s="1014"/>
      <c r="I34" s="1014"/>
      <c r="J34" s="1014"/>
      <c r="K34" s="1014"/>
      <c r="L34" s="1014"/>
      <c r="M34" s="1014"/>
      <c r="N34" s="1014"/>
      <c r="O34" s="1014"/>
      <c r="P34" s="1015"/>
      <c r="Q34" s="1021">
        <v>831</v>
      </c>
      <c r="R34" s="1022"/>
      <c r="S34" s="1022"/>
      <c r="T34" s="1022"/>
      <c r="U34" s="1022"/>
      <c r="V34" s="1022">
        <v>831</v>
      </c>
      <c r="W34" s="1022"/>
      <c r="X34" s="1022"/>
      <c r="Y34" s="1022"/>
      <c r="Z34" s="1022"/>
      <c r="AA34" s="1022">
        <v>0</v>
      </c>
      <c r="AB34" s="1022"/>
      <c r="AC34" s="1022"/>
      <c r="AD34" s="1022"/>
      <c r="AE34" s="1023"/>
      <c r="AF34" s="1018">
        <v>72</v>
      </c>
      <c r="AG34" s="1019"/>
      <c r="AH34" s="1019"/>
      <c r="AI34" s="1019"/>
      <c r="AJ34" s="1020"/>
      <c r="AK34" s="963">
        <v>429</v>
      </c>
      <c r="AL34" s="954"/>
      <c r="AM34" s="954"/>
      <c r="AN34" s="954"/>
      <c r="AO34" s="954"/>
      <c r="AP34" s="954">
        <v>2876</v>
      </c>
      <c r="AQ34" s="954"/>
      <c r="AR34" s="954"/>
      <c r="AS34" s="954"/>
      <c r="AT34" s="954"/>
      <c r="AU34" s="954">
        <v>2321</v>
      </c>
      <c r="AV34" s="954"/>
      <c r="AW34" s="954"/>
      <c r="AX34" s="954"/>
      <c r="AY34" s="954"/>
      <c r="AZ34" s="1024" t="s">
        <v>603</v>
      </c>
      <c r="BA34" s="1024"/>
      <c r="BB34" s="1024"/>
      <c r="BC34" s="1024"/>
      <c r="BD34" s="1024"/>
      <c r="BE34" s="955" t="s">
        <v>412</v>
      </c>
      <c r="BF34" s="955"/>
      <c r="BG34" s="955"/>
      <c r="BH34" s="955"/>
      <c r="BI34" s="956"/>
      <c r="BJ34" s="216"/>
      <c r="BK34" s="216"/>
      <c r="BL34" s="216"/>
      <c r="BM34" s="216"/>
      <c r="BN34" s="216"/>
      <c r="BO34" s="226"/>
      <c r="BP34" s="226"/>
      <c r="BQ34" s="223">
        <v>28</v>
      </c>
      <c r="BR34" s="224"/>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4"/>
    </row>
    <row r="35" spans="1:131" ht="26.25" customHeight="1" x14ac:dyDescent="0.15">
      <c r="A35" s="227">
        <v>8</v>
      </c>
      <c r="B35" s="1013" t="s">
        <v>416</v>
      </c>
      <c r="C35" s="1014"/>
      <c r="D35" s="1014"/>
      <c r="E35" s="1014"/>
      <c r="F35" s="1014"/>
      <c r="G35" s="1014"/>
      <c r="H35" s="1014"/>
      <c r="I35" s="1014"/>
      <c r="J35" s="1014"/>
      <c r="K35" s="1014"/>
      <c r="L35" s="1014"/>
      <c r="M35" s="1014"/>
      <c r="N35" s="1014"/>
      <c r="O35" s="1014"/>
      <c r="P35" s="1015"/>
      <c r="Q35" s="1021">
        <v>24</v>
      </c>
      <c r="R35" s="1022"/>
      <c r="S35" s="1022"/>
      <c r="T35" s="1022"/>
      <c r="U35" s="1022"/>
      <c r="V35" s="1022">
        <v>23</v>
      </c>
      <c r="W35" s="1022"/>
      <c r="X35" s="1022"/>
      <c r="Y35" s="1022"/>
      <c r="Z35" s="1022"/>
      <c r="AA35" s="1022">
        <v>1</v>
      </c>
      <c r="AB35" s="1022"/>
      <c r="AC35" s="1022"/>
      <c r="AD35" s="1022"/>
      <c r="AE35" s="1023"/>
      <c r="AF35" s="1018">
        <v>1</v>
      </c>
      <c r="AG35" s="1019"/>
      <c r="AH35" s="1019"/>
      <c r="AI35" s="1019"/>
      <c r="AJ35" s="1020"/>
      <c r="AK35" s="963">
        <v>20</v>
      </c>
      <c r="AL35" s="954"/>
      <c r="AM35" s="954"/>
      <c r="AN35" s="954"/>
      <c r="AO35" s="954"/>
      <c r="AP35" s="954">
        <v>130</v>
      </c>
      <c r="AQ35" s="954"/>
      <c r="AR35" s="954"/>
      <c r="AS35" s="954"/>
      <c r="AT35" s="954"/>
      <c r="AU35" s="954">
        <v>116</v>
      </c>
      <c r="AV35" s="954"/>
      <c r="AW35" s="954"/>
      <c r="AX35" s="954"/>
      <c r="AY35" s="954"/>
      <c r="AZ35" s="1024" t="s">
        <v>603</v>
      </c>
      <c r="BA35" s="1024"/>
      <c r="BB35" s="1024"/>
      <c r="BC35" s="1024"/>
      <c r="BD35" s="1024"/>
      <c r="BE35" s="955" t="s">
        <v>417</v>
      </c>
      <c r="BF35" s="955"/>
      <c r="BG35" s="955"/>
      <c r="BH35" s="955"/>
      <c r="BI35" s="956"/>
      <c r="BJ35" s="216"/>
      <c r="BK35" s="216"/>
      <c r="BL35" s="216"/>
      <c r="BM35" s="216"/>
      <c r="BN35" s="216"/>
      <c r="BO35" s="226"/>
      <c r="BP35" s="226"/>
      <c r="BQ35" s="223">
        <v>29</v>
      </c>
      <c r="BR35" s="224"/>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4"/>
    </row>
    <row r="36" spans="1:131" ht="26.25" customHeight="1" x14ac:dyDescent="0.15">
      <c r="A36" s="227">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6"/>
      <c r="BK36" s="216"/>
      <c r="BL36" s="216"/>
      <c r="BM36" s="216"/>
      <c r="BN36" s="216"/>
      <c r="BO36" s="226"/>
      <c r="BP36" s="226"/>
      <c r="BQ36" s="223">
        <v>30</v>
      </c>
      <c r="BR36" s="224"/>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4"/>
    </row>
    <row r="37" spans="1:131" ht="26.25" customHeight="1" x14ac:dyDescent="0.15">
      <c r="A37" s="227">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6"/>
      <c r="BK37" s="216"/>
      <c r="BL37" s="216"/>
      <c r="BM37" s="216"/>
      <c r="BN37" s="216"/>
      <c r="BO37" s="226"/>
      <c r="BP37" s="226"/>
      <c r="BQ37" s="223">
        <v>31</v>
      </c>
      <c r="BR37" s="224"/>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4"/>
    </row>
    <row r="38" spans="1:131" ht="26.25" customHeight="1" x14ac:dyDescent="0.15">
      <c r="A38" s="227">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6"/>
      <c r="BK38" s="216"/>
      <c r="BL38" s="216"/>
      <c r="BM38" s="216"/>
      <c r="BN38" s="216"/>
      <c r="BO38" s="226"/>
      <c r="BP38" s="226"/>
      <c r="BQ38" s="223">
        <v>32</v>
      </c>
      <c r="BR38" s="224"/>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4"/>
    </row>
    <row r="39" spans="1:131" ht="26.25" customHeight="1" x14ac:dyDescent="0.15">
      <c r="A39" s="227">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6"/>
      <c r="BK39" s="216"/>
      <c r="BL39" s="216"/>
      <c r="BM39" s="216"/>
      <c r="BN39" s="216"/>
      <c r="BO39" s="226"/>
      <c r="BP39" s="226"/>
      <c r="BQ39" s="223">
        <v>33</v>
      </c>
      <c r="BR39" s="224"/>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4"/>
    </row>
    <row r="40" spans="1:131" ht="26.25" customHeight="1" x14ac:dyDescent="0.15">
      <c r="A40" s="223">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6"/>
      <c r="BK40" s="216"/>
      <c r="BL40" s="216"/>
      <c r="BM40" s="216"/>
      <c r="BN40" s="216"/>
      <c r="BO40" s="226"/>
      <c r="BP40" s="226"/>
      <c r="BQ40" s="223">
        <v>34</v>
      </c>
      <c r="BR40" s="224"/>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4"/>
    </row>
    <row r="41" spans="1:131" ht="26.25" customHeight="1" x14ac:dyDescent="0.15">
      <c r="A41" s="223">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6"/>
      <c r="BK41" s="216"/>
      <c r="BL41" s="216"/>
      <c r="BM41" s="216"/>
      <c r="BN41" s="216"/>
      <c r="BO41" s="226"/>
      <c r="BP41" s="226"/>
      <c r="BQ41" s="223">
        <v>35</v>
      </c>
      <c r="BR41" s="224"/>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4"/>
    </row>
    <row r="42" spans="1:131" ht="26.25" customHeight="1" x14ac:dyDescent="0.15">
      <c r="A42" s="223">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6"/>
      <c r="BK42" s="216"/>
      <c r="BL42" s="216"/>
      <c r="BM42" s="216"/>
      <c r="BN42" s="216"/>
      <c r="BO42" s="226"/>
      <c r="BP42" s="226"/>
      <c r="BQ42" s="223">
        <v>36</v>
      </c>
      <c r="BR42" s="224"/>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4"/>
    </row>
    <row r="43" spans="1:131" ht="26.25" customHeight="1" x14ac:dyDescent="0.15">
      <c r="A43" s="223">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6"/>
      <c r="BK43" s="216"/>
      <c r="BL43" s="216"/>
      <c r="BM43" s="216"/>
      <c r="BN43" s="216"/>
      <c r="BO43" s="226"/>
      <c r="BP43" s="226"/>
      <c r="BQ43" s="223">
        <v>37</v>
      </c>
      <c r="BR43" s="224"/>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4"/>
    </row>
    <row r="44" spans="1:131" ht="26.25" customHeight="1" x14ac:dyDescent="0.15">
      <c r="A44" s="223">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6"/>
      <c r="BK44" s="216"/>
      <c r="BL44" s="216"/>
      <c r="BM44" s="216"/>
      <c r="BN44" s="216"/>
      <c r="BO44" s="226"/>
      <c r="BP44" s="226"/>
      <c r="BQ44" s="223">
        <v>38</v>
      </c>
      <c r="BR44" s="224"/>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4"/>
    </row>
    <row r="45" spans="1:131" ht="26.25" customHeight="1" x14ac:dyDescent="0.15">
      <c r="A45" s="223">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6"/>
      <c r="BK45" s="216"/>
      <c r="BL45" s="216"/>
      <c r="BM45" s="216"/>
      <c r="BN45" s="216"/>
      <c r="BO45" s="226"/>
      <c r="BP45" s="226"/>
      <c r="BQ45" s="223">
        <v>39</v>
      </c>
      <c r="BR45" s="224"/>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4"/>
    </row>
    <row r="46" spans="1:131" ht="26.25" customHeight="1" x14ac:dyDescent="0.15">
      <c r="A46" s="223">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6"/>
      <c r="BK46" s="216"/>
      <c r="BL46" s="216"/>
      <c r="BM46" s="216"/>
      <c r="BN46" s="216"/>
      <c r="BO46" s="226"/>
      <c r="BP46" s="226"/>
      <c r="BQ46" s="223">
        <v>40</v>
      </c>
      <c r="BR46" s="224"/>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4"/>
    </row>
    <row r="47" spans="1:131" ht="26.25" customHeight="1" x14ac:dyDescent="0.15">
      <c r="A47" s="223">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6"/>
      <c r="BK47" s="216"/>
      <c r="BL47" s="216"/>
      <c r="BM47" s="216"/>
      <c r="BN47" s="216"/>
      <c r="BO47" s="226"/>
      <c r="BP47" s="226"/>
      <c r="BQ47" s="223">
        <v>41</v>
      </c>
      <c r="BR47" s="224"/>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4"/>
    </row>
    <row r="48" spans="1:131" ht="26.25" customHeight="1" x14ac:dyDescent="0.15">
      <c r="A48" s="223">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6"/>
      <c r="BK48" s="216"/>
      <c r="BL48" s="216"/>
      <c r="BM48" s="216"/>
      <c r="BN48" s="216"/>
      <c r="BO48" s="226"/>
      <c r="BP48" s="226"/>
      <c r="BQ48" s="223">
        <v>42</v>
      </c>
      <c r="BR48" s="224"/>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4"/>
    </row>
    <row r="49" spans="1:131" ht="26.25" customHeight="1" x14ac:dyDescent="0.15">
      <c r="A49" s="223">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6"/>
      <c r="BK49" s="216"/>
      <c r="BL49" s="216"/>
      <c r="BM49" s="216"/>
      <c r="BN49" s="216"/>
      <c r="BO49" s="226"/>
      <c r="BP49" s="226"/>
      <c r="BQ49" s="223">
        <v>43</v>
      </c>
      <c r="BR49" s="224"/>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4"/>
    </row>
    <row r="50" spans="1:131" ht="26.25" customHeight="1" x14ac:dyDescent="0.15">
      <c r="A50" s="223">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6"/>
      <c r="BK50" s="216"/>
      <c r="BL50" s="216"/>
      <c r="BM50" s="216"/>
      <c r="BN50" s="216"/>
      <c r="BO50" s="226"/>
      <c r="BP50" s="226"/>
      <c r="BQ50" s="223">
        <v>44</v>
      </c>
      <c r="BR50" s="224"/>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4"/>
    </row>
    <row r="51" spans="1:131" ht="26.25" customHeight="1" x14ac:dyDescent="0.15">
      <c r="A51" s="223">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6"/>
      <c r="BK51" s="216"/>
      <c r="BL51" s="216"/>
      <c r="BM51" s="216"/>
      <c r="BN51" s="216"/>
      <c r="BO51" s="226"/>
      <c r="BP51" s="226"/>
      <c r="BQ51" s="223">
        <v>45</v>
      </c>
      <c r="BR51" s="224"/>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4"/>
    </row>
    <row r="52" spans="1:131" ht="26.25" customHeight="1" x14ac:dyDescent="0.15">
      <c r="A52" s="223">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6"/>
      <c r="BK52" s="216"/>
      <c r="BL52" s="216"/>
      <c r="BM52" s="216"/>
      <c r="BN52" s="216"/>
      <c r="BO52" s="226"/>
      <c r="BP52" s="226"/>
      <c r="BQ52" s="223">
        <v>46</v>
      </c>
      <c r="BR52" s="224"/>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4"/>
    </row>
    <row r="53" spans="1:131" ht="26.25" customHeight="1" x14ac:dyDescent="0.15">
      <c r="A53" s="223">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6"/>
      <c r="BK53" s="216"/>
      <c r="BL53" s="216"/>
      <c r="BM53" s="216"/>
      <c r="BN53" s="216"/>
      <c r="BO53" s="226"/>
      <c r="BP53" s="226"/>
      <c r="BQ53" s="223">
        <v>47</v>
      </c>
      <c r="BR53" s="224"/>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4"/>
    </row>
    <row r="54" spans="1:131" ht="26.25" customHeight="1" x14ac:dyDescent="0.15">
      <c r="A54" s="223">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6"/>
      <c r="BK54" s="216"/>
      <c r="BL54" s="216"/>
      <c r="BM54" s="216"/>
      <c r="BN54" s="216"/>
      <c r="BO54" s="226"/>
      <c r="BP54" s="226"/>
      <c r="BQ54" s="223">
        <v>48</v>
      </c>
      <c r="BR54" s="224"/>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4"/>
    </row>
    <row r="55" spans="1:131" ht="26.25" customHeight="1" x14ac:dyDescent="0.15">
      <c r="A55" s="223">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6"/>
      <c r="BK55" s="216"/>
      <c r="BL55" s="216"/>
      <c r="BM55" s="216"/>
      <c r="BN55" s="216"/>
      <c r="BO55" s="226"/>
      <c r="BP55" s="226"/>
      <c r="BQ55" s="223">
        <v>49</v>
      </c>
      <c r="BR55" s="224"/>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4"/>
    </row>
    <row r="56" spans="1:131" ht="26.25" customHeight="1" x14ac:dyDescent="0.15">
      <c r="A56" s="223">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6"/>
      <c r="BK56" s="216"/>
      <c r="BL56" s="216"/>
      <c r="BM56" s="216"/>
      <c r="BN56" s="216"/>
      <c r="BO56" s="226"/>
      <c r="BP56" s="226"/>
      <c r="BQ56" s="223">
        <v>50</v>
      </c>
      <c r="BR56" s="224"/>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4"/>
    </row>
    <row r="57" spans="1:131" ht="26.25" customHeight="1" x14ac:dyDescent="0.15">
      <c r="A57" s="223">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6"/>
      <c r="BK57" s="216"/>
      <c r="BL57" s="216"/>
      <c r="BM57" s="216"/>
      <c r="BN57" s="216"/>
      <c r="BO57" s="226"/>
      <c r="BP57" s="226"/>
      <c r="BQ57" s="223">
        <v>51</v>
      </c>
      <c r="BR57" s="224"/>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4"/>
    </row>
    <row r="58" spans="1:131" ht="26.25" customHeight="1" x14ac:dyDescent="0.15">
      <c r="A58" s="223">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6"/>
      <c r="BK58" s="216"/>
      <c r="BL58" s="216"/>
      <c r="BM58" s="216"/>
      <c r="BN58" s="216"/>
      <c r="BO58" s="226"/>
      <c r="BP58" s="226"/>
      <c r="BQ58" s="223">
        <v>52</v>
      </c>
      <c r="BR58" s="224"/>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4"/>
    </row>
    <row r="59" spans="1:131" ht="26.25" customHeight="1" x14ac:dyDescent="0.15">
      <c r="A59" s="223">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6"/>
      <c r="BK59" s="216"/>
      <c r="BL59" s="216"/>
      <c r="BM59" s="216"/>
      <c r="BN59" s="216"/>
      <c r="BO59" s="226"/>
      <c r="BP59" s="226"/>
      <c r="BQ59" s="223">
        <v>53</v>
      </c>
      <c r="BR59" s="224"/>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4"/>
    </row>
    <row r="60" spans="1:131" ht="26.25" customHeight="1" x14ac:dyDescent="0.15">
      <c r="A60" s="223">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6"/>
      <c r="BK60" s="216"/>
      <c r="BL60" s="216"/>
      <c r="BM60" s="216"/>
      <c r="BN60" s="216"/>
      <c r="BO60" s="226"/>
      <c r="BP60" s="226"/>
      <c r="BQ60" s="223">
        <v>54</v>
      </c>
      <c r="BR60" s="224"/>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4"/>
    </row>
    <row r="61" spans="1:131" ht="26.25" customHeight="1" thickBot="1" x14ac:dyDescent="0.2">
      <c r="A61" s="223">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6"/>
      <c r="BK61" s="216"/>
      <c r="BL61" s="216"/>
      <c r="BM61" s="216"/>
      <c r="BN61" s="216"/>
      <c r="BO61" s="226"/>
      <c r="BP61" s="226"/>
      <c r="BQ61" s="223">
        <v>55</v>
      </c>
      <c r="BR61" s="224"/>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4"/>
    </row>
    <row r="62" spans="1:131" ht="26.25" customHeight="1" x14ac:dyDescent="0.15">
      <c r="A62" s="223">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418</v>
      </c>
      <c r="BK62" s="1011"/>
      <c r="BL62" s="1011"/>
      <c r="BM62" s="1011"/>
      <c r="BN62" s="1012"/>
      <c r="BO62" s="226"/>
      <c r="BP62" s="226"/>
      <c r="BQ62" s="223">
        <v>56</v>
      </c>
      <c r="BR62" s="224"/>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4"/>
    </row>
    <row r="63" spans="1:131" ht="26.25" customHeight="1" thickBot="1" x14ac:dyDescent="0.2">
      <c r="A63" s="225" t="s">
        <v>393</v>
      </c>
      <c r="B63" s="920" t="s">
        <v>419</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1909</v>
      </c>
      <c r="AG63" s="942"/>
      <c r="AH63" s="942"/>
      <c r="AI63" s="942"/>
      <c r="AJ63" s="1005"/>
      <c r="AK63" s="1006"/>
      <c r="AL63" s="946"/>
      <c r="AM63" s="946"/>
      <c r="AN63" s="946"/>
      <c r="AO63" s="946"/>
      <c r="AP63" s="942">
        <f>SUM(AP28:AT62)</f>
        <v>7291</v>
      </c>
      <c r="AQ63" s="942"/>
      <c r="AR63" s="942"/>
      <c r="AS63" s="942"/>
      <c r="AT63" s="942"/>
      <c r="AU63" s="942">
        <f>SUM(AU28:AY62)</f>
        <v>4460</v>
      </c>
      <c r="AV63" s="942"/>
      <c r="AW63" s="942"/>
      <c r="AX63" s="942"/>
      <c r="AY63" s="942"/>
      <c r="AZ63" s="1000"/>
      <c r="BA63" s="1000"/>
      <c r="BB63" s="1000"/>
      <c r="BC63" s="1000"/>
      <c r="BD63" s="1000"/>
      <c r="BE63" s="943" t="s">
        <v>618</v>
      </c>
      <c r="BF63" s="943"/>
      <c r="BG63" s="943"/>
      <c r="BH63" s="943"/>
      <c r="BI63" s="944"/>
      <c r="BJ63" s="1001" t="s">
        <v>395</v>
      </c>
      <c r="BK63" s="936"/>
      <c r="BL63" s="936"/>
      <c r="BM63" s="936"/>
      <c r="BN63" s="1002"/>
      <c r="BO63" s="226"/>
      <c r="BP63" s="226"/>
      <c r="BQ63" s="223">
        <v>57</v>
      </c>
      <c r="BR63" s="224"/>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4"/>
    </row>
    <row r="65" spans="1:131" ht="26.25" customHeight="1" thickBot="1" x14ac:dyDescent="0.2">
      <c r="A65" s="216" t="s">
        <v>420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4"/>
    </row>
    <row r="66" spans="1:131" ht="26.25" customHeight="1" x14ac:dyDescent="0.15">
      <c r="A66" s="978" t="s">
        <v>421</v>
      </c>
      <c r="B66" s="979"/>
      <c r="C66" s="979"/>
      <c r="D66" s="979"/>
      <c r="E66" s="979"/>
      <c r="F66" s="979"/>
      <c r="G66" s="979"/>
      <c r="H66" s="979"/>
      <c r="I66" s="979"/>
      <c r="J66" s="979"/>
      <c r="K66" s="979"/>
      <c r="L66" s="979"/>
      <c r="M66" s="979"/>
      <c r="N66" s="979"/>
      <c r="O66" s="979"/>
      <c r="P66" s="980"/>
      <c r="Q66" s="984" t="s">
        <v>422</v>
      </c>
      <c r="R66" s="985"/>
      <c r="S66" s="985"/>
      <c r="T66" s="985"/>
      <c r="U66" s="986"/>
      <c r="V66" s="984" t="s">
        <v>423</v>
      </c>
      <c r="W66" s="985"/>
      <c r="X66" s="985"/>
      <c r="Y66" s="985"/>
      <c r="Z66" s="986"/>
      <c r="AA66" s="984" t="s">
        <v>424</v>
      </c>
      <c r="AB66" s="985"/>
      <c r="AC66" s="985"/>
      <c r="AD66" s="985"/>
      <c r="AE66" s="986"/>
      <c r="AF66" s="990" t="s">
        <v>425</v>
      </c>
      <c r="AG66" s="991"/>
      <c r="AH66" s="991"/>
      <c r="AI66" s="991"/>
      <c r="AJ66" s="992"/>
      <c r="AK66" s="984" t="s">
        <v>426</v>
      </c>
      <c r="AL66" s="979"/>
      <c r="AM66" s="979"/>
      <c r="AN66" s="979"/>
      <c r="AO66" s="980"/>
      <c r="AP66" s="984" t="s">
        <v>403</v>
      </c>
      <c r="AQ66" s="985"/>
      <c r="AR66" s="985"/>
      <c r="AS66" s="985"/>
      <c r="AT66" s="986"/>
      <c r="AU66" s="984" t="s">
        <v>427</v>
      </c>
      <c r="AV66" s="985"/>
      <c r="AW66" s="985"/>
      <c r="AX66" s="985"/>
      <c r="AY66" s="986"/>
      <c r="AZ66" s="984" t="s">
        <v>380</v>
      </c>
      <c r="BA66" s="985"/>
      <c r="BB66" s="985"/>
      <c r="BC66" s="985"/>
      <c r="BD66" s="998"/>
      <c r="BE66" s="226"/>
      <c r="BF66" s="226"/>
      <c r="BG66" s="226"/>
      <c r="BH66" s="226"/>
      <c r="BI66" s="226"/>
      <c r="BJ66" s="226"/>
      <c r="BK66" s="226"/>
      <c r="BL66" s="226"/>
      <c r="BM66" s="226"/>
      <c r="BN66" s="226"/>
      <c r="BO66" s="226"/>
      <c r="BP66" s="226"/>
      <c r="BQ66" s="223">
        <v>60</v>
      </c>
      <c r="BR66" s="228"/>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4"/>
    </row>
    <row r="67" spans="1:131" ht="26.25" customHeight="1" thickBot="1" x14ac:dyDescent="0.2">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6"/>
      <c r="BF67" s="226"/>
      <c r="BG67" s="226"/>
      <c r="BH67" s="226"/>
      <c r="BI67" s="226"/>
      <c r="BJ67" s="226"/>
      <c r="BK67" s="226"/>
      <c r="BL67" s="226"/>
      <c r="BM67" s="226"/>
      <c r="BN67" s="226"/>
      <c r="BO67" s="226"/>
      <c r="BP67" s="226"/>
      <c r="BQ67" s="223">
        <v>61</v>
      </c>
      <c r="BR67" s="228"/>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4"/>
    </row>
    <row r="68" spans="1:131" ht="26.25" customHeight="1" thickTop="1" x14ac:dyDescent="0.15">
      <c r="A68" s="221">
        <v>1</v>
      </c>
      <c r="B68" s="968" t="s">
        <v>604</v>
      </c>
      <c r="C68" s="969"/>
      <c r="D68" s="969"/>
      <c r="E68" s="969"/>
      <c r="F68" s="969"/>
      <c r="G68" s="969"/>
      <c r="H68" s="969"/>
      <c r="I68" s="969"/>
      <c r="J68" s="969"/>
      <c r="K68" s="969"/>
      <c r="L68" s="969"/>
      <c r="M68" s="969"/>
      <c r="N68" s="969"/>
      <c r="O68" s="969"/>
      <c r="P68" s="970"/>
      <c r="Q68" s="971">
        <v>1838</v>
      </c>
      <c r="R68" s="965"/>
      <c r="S68" s="965"/>
      <c r="T68" s="965"/>
      <c r="U68" s="965"/>
      <c r="V68" s="965">
        <v>1753</v>
      </c>
      <c r="W68" s="965"/>
      <c r="X68" s="965"/>
      <c r="Y68" s="965"/>
      <c r="Z68" s="965"/>
      <c r="AA68" s="965">
        <v>85</v>
      </c>
      <c r="AB68" s="965"/>
      <c r="AC68" s="965"/>
      <c r="AD68" s="965"/>
      <c r="AE68" s="965"/>
      <c r="AF68" s="965">
        <v>85</v>
      </c>
      <c r="AG68" s="965"/>
      <c r="AH68" s="965"/>
      <c r="AI68" s="965"/>
      <c r="AJ68" s="965"/>
      <c r="AK68" s="965" t="s">
        <v>534</v>
      </c>
      <c r="AL68" s="965"/>
      <c r="AM68" s="965"/>
      <c r="AN68" s="965"/>
      <c r="AO68" s="965"/>
      <c r="AP68" s="965" t="s">
        <v>611</v>
      </c>
      <c r="AQ68" s="965"/>
      <c r="AR68" s="965"/>
      <c r="AS68" s="965"/>
      <c r="AT68" s="965"/>
      <c r="AU68" s="965" t="s">
        <v>611</v>
      </c>
      <c r="AV68" s="965"/>
      <c r="AW68" s="965"/>
      <c r="AX68" s="965"/>
      <c r="AY68" s="965"/>
      <c r="AZ68" s="966"/>
      <c r="BA68" s="966"/>
      <c r="BB68" s="966"/>
      <c r="BC68" s="966"/>
      <c r="BD68" s="967"/>
      <c r="BE68" s="226"/>
      <c r="BF68" s="226"/>
      <c r="BG68" s="226"/>
      <c r="BH68" s="226"/>
      <c r="BI68" s="226"/>
      <c r="BJ68" s="226"/>
      <c r="BK68" s="226"/>
      <c r="BL68" s="226"/>
      <c r="BM68" s="226"/>
      <c r="BN68" s="226"/>
      <c r="BO68" s="226"/>
      <c r="BP68" s="226"/>
      <c r="BQ68" s="223">
        <v>62</v>
      </c>
      <c r="BR68" s="228"/>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4"/>
    </row>
    <row r="69" spans="1:131" ht="26.25" customHeight="1" x14ac:dyDescent="0.15">
      <c r="A69" s="223">
        <v>2</v>
      </c>
      <c r="B69" s="957" t="s">
        <v>605</v>
      </c>
      <c r="C69" s="958"/>
      <c r="D69" s="958"/>
      <c r="E69" s="958"/>
      <c r="F69" s="958"/>
      <c r="G69" s="958"/>
      <c r="H69" s="958"/>
      <c r="I69" s="958"/>
      <c r="J69" s="958"/>
      <c r="K69" s="958"/>
      <c r="L69" s="958"/>
      <c r="M69" s="958"/>
      <c r="N69" s="958"/>
      <c r="O69" s="958"/>
      <c r="P69" s="959"/>
      <c r="Q69" s="960">
        <v>333</v>
      </c>
      <c r="R69" s="954"/>
      <c r="S69" s="954"/>
      <c r="T69" s="954"/>
      <c r="U69" s="954"/>
      <c r="V69" s="954">
        <v>332</v>
      </c>
      <c r="W69" s="954"/>
      <c r="X69" s="954"/>
      <c r="Y69" s="954"/>
      <c r="Z69" s="954"/>
      <c r="AA69" s="954">
        <v>1</v>
      </c>
      <c r="AB69" s="954"/>
      <c r="AC69" s="954"/>
      <c r="AD69" s="954"/>
      <c r="AE69" s="954"/>
      <c r="AF69" s="954">
        <v>1</v>
      </c>
      <c r="AG69" s="954"/>
      <c r="AH69" s="954"/>
      <c r="AI69" s="954"/>
      <c r="AJ69" s="954"/>
      <c r="AK69" s="954">
        <v>2</v>
      </c>
      <c r="AL69" s="954"/>
      <c r="AM69" s="954"/>
      <c r="AN69" s="954"/>
      <c r="AO69" s="954"/>
      <c r="AP69" s="954" t="s">
        <v>611</v>
      </c>
      <c r="AQ69" s="954"/>
      <c r="AR69" s="954"/>
      <c r="AS69" s="954"/>
      <c r="AT69" s="954"/>
      <c r="AU69" s="954" t="s">
        <v>611</v>
      </c>
      <c r="AV69" s="954"/>
      <c r="AW69" s="954"/>
      <c r="AX69" s="954"/>
      <c r="AY69" s="954"/>
      <c r="AZ69" s="955" t="s">
        <v>617</v>
      </c>
      <c r="BA69" s="955"/>
      <c r="BB69" s="955"/>
      <c r="BC69" s="955"/>
      <c r="BD69" s="956"/>
      <c r="BE69" s="226"/>
      <c r="BF69" s="226"/>
      <c r="BG69" s="226"/>
      <c r="BH69" s="226"/>
      <c r="BI69" s="226"/>
      <c r="BJ69" s="226"/>
      <c r="BK69" s="226"/>
      <c r="BL69" s="226"/>
      <c r="BM69" s="226"/>
      <c r="BN69" s="226"/>
      <c r="BO69" s="226"/>
      <c r="BP69" s="226"/>
      <c r="BQ69" s="223">
        <v>63</v>
      </c>
      <c r="BR69" s="228"/>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4"/>
    </row>
    <row r="70" spans="1:131" ht="26.25" customHeight="1" x14ac:dyDescent="0.15">
      <c r="A70" s="223">
        <v>3</v>
      </c>
      <c r="B70" s="957" t="s">
        <v>606</v>
      </c>
      <c r="C70" s="958"/>
      <c r="D70" s="958"/>
      <c r="E70" s="958"/>
      <c r="F70" s="958"/>
      <c r="G70" s="958"/>
      <c r="H70" s="958"/>
      <c r="I70" s="958"/>
      <c r="J70" s="958"/>
      <c r="K70" s="958"/>
      <c r="L70" s="958"/>
      <c r="M70" s="958"/>
      <c r="N70" s="958"/>
      <c r="O70" s="958"/>
      <c r="P70" s="959"/>
      <c r="Q70" s="960">
        <v>27</v>
      </c>
      <c r="R70" s="954"/>
      <c r="S70" s="954"/>
      <c r="T70" s="954"/>
      <c r="U70" s="954"/>
      <c r="V70" s="954">
        <v>21</v>
      </c>
      <c r="W70" s="954"/>
      <c r="X70" s="954"/>
      <c r="Y70" s="954"/>
      <c r="Z70" s="954"/>
      <c r="AA70" s="954">
        <v>6</v>
      </c>
      <c r="AB70" s="954"/>
      <c r="AC70" s="954"/>
      <c r="AD70" s="954"/>
      <c r="AE70" s="954"/>
      <c r="AF70" s="954">
        <v>6</v>
      </c>
      <c r="AG70" s="954"/>
      <c r="AH70" s="954"/>
      <c r="AI70" s="954"/>
      <c r="AJ70" s="954"/>
      <c r="AK70" s="954" t="s">
        <v>534</v>
      </c>
      <c r="AL70" s="954"/>
      <c r="AM70" s="954"/>
      <c r="AN70" s="954"/>
      <c r="AO70" s="954"/>
      <c r="AP70" s="954" t="s">
        <v>611</v>
      </c>
      <c r="AQ70" s="954"/>
      <c r="AR70" s="954"/>
      <c r="AS70" s="954"/>
      <c r="AT70" s="954"/>
      <c r="AU70" s="954" t="s">
        <v>611</v>
      </c>
      <c r="AV70" s="954"/>
      <c r="AW70" s="954"/>
      <c r="AX70" s="954"/>
      <c r="AY70" s="954"/>
      <c r="AZ70" s="955"/>
      <c r="BA70" s="955"/>
      <c r="BB70" s="955"/>
      <c r="BC70" s="955"/>
      <c r="BD70" s="956"/>
      <c r="BE70" s="226"/>
      <c r="BF70" s="226"/>
      <c r="BG70" s="226"/>
      <c r="BH70" s="226"/>
      <c r="BI70" s="226"/>
      <c r="BJ70" s="226"/>
      <c r="BK70" s="226"/>
      <c r="BL70" s="226"/>
      <c r="BM70" s="226"/>
      <c r="BN70" s="226"/>
      <c r="BO70" s="226"/>
      <c r="BP70" s="226"/>
      <c r="BQ70" s="223">
        <v>64</v>
      </c>
      <c r="BR70" s="228"/>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4"/>
    </row>
    <row r="71" spans="1:131" ht="26.25" customHeight="1" x14ac:dyDescent="0.15">
      <c r="A71" s="223">
        <v>4</v>
      </c>
      <c r="B71" s="957" t="s">
        <v>607</v>
      </c>
      <c r="C71" s="958"/>
      <c r="D71" s="958"/>
      <c r="E71" s="958"/>
      <c r="F71" s="958"/>
      <c r="G71" s="958"/>
      <c r="H71" s="958"/>
      <c r="I71" s="958"/>
      <c r="J71" s="958"/>
      <c r="K71" s="958"/>
      <c r="L71" s="958"/>
      <c r="M71" s="958"/>
      <c r="N71" s="958"/>
      <c r="O71" s="958"/>
      <c r="P71" s="959"/>
      <c r="Q71" s="960">
        <v>65</v>
      </c>
      <c r="R71" s="954"/>
      <c r="S71" s="954"/>
      <c r="T71" s="954"/>
      <c r="U71" s="954"/>
      <c r="V71" s="954">
        <v>56</v>
      </c>
      <c r="W71" s="954"/>
      <c r="X71" s="954"/>
      <c r="Y71" s="954"/>
      <c r="Z71" s="954"/>
      <c r="AA71" s="954">
        <v>8</v>
      </c>
      <c r="AB71" s="954"/>
      <c r="AC71" s="954"/>
      <c r="AD71" s="954"/>
      <c r="AE71" s="954"/>
      <c r="AF71" s="954">
        <v>8</v>
      </c>
      <c r="AG71" s="954"/>
      <c r="AH71" s="954"/>
      <c r="AI71" s="954"/>
      <c r="AJ71" s="954"/>
      <c r="AK71" s="954" t="s">
        <v>616</v>
      </c>
      <c r="AL71" s="954"/>
      <c r="AM71" s="954"/>
      <c r="AN71" s="954"/>
      <c r="AO71" s="954"/>
      <c r="AP71" s="954" t="s">
        <v>611</v>
      </c>
      <c r="AQ71" s="954"/>
      <c r="AR71" s="954"/>
      <c r="AS71" s="954"/>
      <c r="AT71" s="954"/>
      <c r="AU71" s="954" t="s">
        <v>611</v>
      </c>
      <c r="AV71" s="954"/>
      <c r="AW71" s="954"/>
      <c r="AX71" s="954"/>
      <c r="AY71" s="954"/>
      <c r="AZ71" s="955"/>
      <c r="BA71" s="955"/>
      <c r="BB71" s="955"/>
      <c r="BC71" s="955"/>
      <c r="BD71" s="956"/>
      <c r="BE71" s="226"/>
      <c r="BF71" s="226"/>
      <c r="BG71" s="226"/>
      <c r="BH71" s="226"/>
      <c r="BI71" s="226"/>
      <c r="BJ71" s="226"/>
      <c r="BK71" s="226"/>
      <c r="BL71" s="226"/>
      <c r="BM71" s="226"/>
      <c r="BN71" s="226"/>
      <c r="BO71" s="226"/>
      <c r="BP71" s="226"/>
      <c r="BQ71" s="223">
        <v>65</v>
      </c>
      <c r="BR71" s="228"/>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4"/>
    </row>
    <row r="72" spans="1:131" ht="26.25" customHeight="1" x14ac:dyDescent="0.15">
      <c r="A72" s="223">
        <v>5</v>
      </c>
      <c r="B72" s="957" t="s">
        <v>608</v>
      </c>
      <c r="C72" s="958"/>
      <c r="D72" s="958"/>
      <c r="E72" s="958"/>
      <c r="F72" s="958"/>
      <c r="G72" s="958"/>
      <c r="H72" s="958"/>
      <c r="I72" s="958"/>
      <c r="J72" s="958"/>
      <c r="K72" s="958"/>
      <c r="L72" s="958"/>
      <c r="M72" s="958"/>
      <c r="N72" s="958"/>
      <c r="O72" s="958"/>
      <c r="P72" s="959"/>
      <c r="Q72" s="960">
        <v>1000</v>
      </c>
      <c r="R72" s="954"/>
      <c r="S72" s="954"/>
      <c r="T72" s="954"/>
      <c r="U72" s="954"/>
      <c r="V72" s="954">
        <v>868</v>
      </c>
      <c r="W72" s="954"/>
      <c r="X72" s="954"/>
      <c r="Y72" s="954"/>
      <c r="Z72" s="954"/>
      <c r="AA72" s="954">
        <v>132</v>
      </c>
      <c r="AB72" s="954"/>
      <c r="AC72" s="954"/>
      <c r="AD72" s="954"/>
      <c r="AE72" s="954"/>
      <c r="AF72" s="954">
        <v>132</v>
      </c>
      <c r="AG72" s="954"/>
      <c r="AH72" s="954"/>
      <c r="AI72" s="954"/>
      <c r="AJ72" s="954"/>
      <c r="AK72" s="954" t="s">
        <v>603</v>
      </c>
      <c r="AL72" s="954"/>
      <c r="AM72" s="954"/>
      <c r="AN72" s="954"/>
      <c r="AO72" s="954"/>
      <c r="AP72" s="954" t="s">
        <v>611</v>
      </c>
      <c r="AQ72" s="954"/>
      <c r="AR72" s="954"/>
      <c r="AS72" s="954"/>
      <c r="AT72" s="954"/>
      <c r="AU72" s="954" t="s">
        <v>611</v>
      </c>
      <c r="AV72" s="954"/>
      <c r="AW72" s="954"/>
      <c r="AX72" s="954"/>
      <c r="AY72" s="954"/>
      <c r="AZ72" s="955"/>
      <c r="BA72" s="955"/>
      <c r="BB72" s="955"/>
      <c r="BC72" s="955"/>
      <c r="BD72" s="956"/>
      <c r="BE72" s="226"/>
      <c r="BF72" s="226"/>
      <c r="BG72" s="226"/>
      <c r="BH72" s="226"/>
      <c r="BI72" s="226"/>
      <c r="BJ72" s="226"/>
      <c r="BK72" s="226"/>
      <c r="BL72" s="226"/>
      <c r="BM72" s="226"/>
      <c r="BN72" s="226"/>
      <c r="BO72" s="226"/>
      <c r="BP72" s="226"/>
      <c r="BQ72" s="223">
        <v>66</v>
      </c>
      <c r="BR72" s="228"/>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4"/>
    </row>
    <row r="73" spans="1:131" ht="26.25" customHeight="1" x14ac:dyDescent="0.15">
      <c r="A73" s="223">
        <v>6</v>
      </c>
      <c r="B73" s="957" t="s">
        <v>609</v>
      </c>
      <c r="C73" s="958"/>
      <c r="D73" s="958"/>
      <c r="E73" s="958"/>
      <c r="F73" s="958"/>
      <c r="G73" s="958"/>
      <c r="H73" s="958"/>
      <c r="I73" s="958"/>
      <c r="J73" s="958"/>
      <c r="K73" s="958"/>
      <c r="L73" s="958"/>
      <c r="M73" s="958"/>
      <c r="N73" s="958"/>
      <c r="O73" s="958"/>
      <c r="P73" s="959"/>
      <c r="Q73" s="960">
        <v>203904</v>
      </c>
      <c r="R73" s="954"/>
      <c r="S73" s="954"/>
      <c r="T73" s="954"/>
      <c r="U73" s="954"/>
      <c r="V73" s="954">
        <v>196917</v>
      </c>
      <c r="W73" s="954"/>
      <c r="X73" s="954"/>
      <c r="Y73" s="954"/>
      <c r="Z73" s="954"/>
      <c r="AA73" s="954">
        <v>6987</v>
      </c>
      <c r="AB73" s="954"/>
      <c r="AC73" s="954"/>
      <c r="AD73" s="954"/>
      <c r="AE73" s="954"/>
      <c r="AF73" s="954">
        <v>6987</v>
      </c>
      <c r="AG73" s="954"/>
      <c r="AH73" s="954"/>
      <c r="AI73" s="954"/>
      <c r="AJ73" s="954"/>
      <c r="AK73" s="954" t="s">
        <v>603</v>
      </c>
      <c r="AL73" s="954"/>
      <c r="AM73" s="954"/>
      <c r="AN73" s="954"/>
      <c r="AO73" s="954"/>
      <c r="AP73" s="954" t="s">
        <v>611</v>
      </c>
      <c r="AQ73" s="954"/>
      <c r="AR73" s="954"/>
      <c r="AS73" s="954"/>
      <c r="AT73" s="954"/>
      <c r="AU73" s="954" t="s">
        <v>611</v>
      </c>
      <c r="AV73" s="954"/>
      <c r="AW73" s="954"/>
      <c r="AX73" s="954"/>
      <c r="AY73" s="954"/>
      <c r="AZ73" s="955"/>
      <c r="BA73" s="955"/>
      <c r="BB73" s="955"/>
      <c r="BC73" s="955"/>
      <c r="BD73" s="956"/>
      <c r="BE73" s="226"/>
      <c r="BF73" s="226"/>
      <c r="BG73" s="226"/>
      <c r="BH73" s="226"/>
      <c r="BI73" s="226"/>
      <c r="BJ73" s="226"/>
      <c r="BK73" s="226"/>
      <c r="BL73" s="226"/>
      <c r="BM73" s="226"/>
      <c r="BN73" s="226"/>
      <c r="BO73" s="226"/>
      <c r="BP73" s="226"/>
      <c r="BQ73" s="223">
        <v>67</v>
      </c>
      <c r="BR73" s="228"/>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4"/>
    </row>
    <row r="74" spans="1:131" ht="26.25" customHeight="1" x14ac:dyDescent="0.15">
      <c r="A74" s="223">
        <v>7</v>
      </c>
      <c r="B74" s="957" t="s">
        <v>610</v>
      </c>
      <c r="C74" s="958"/>
      <c r="D74" s="958"/>
      <c r="E74" s="958"/>
      <c r="F74" s="958"/>
      <c r="G74" s="958"/>
      <c r="H74" s="958"/>
      <c r="I74" s="958"/>
      <c r="J74" s="958"/>
      <c r="K74" s="958"/>
      <c r="L74" s="958"/>
      <c r="M74" s="958"/>
      <c r="N74" s="958"/>
      <c r="O74" s="958"/>
      <c r="P74" s="959"/>
      <c r="Q74" s="960">
        <v>150</v>
      </c>
      <c r="R74" s="954"/>
      <c r="S74" s="954"/>
      <c r="T74" s="954"/>
      <c r="U74" s="954"/>
      <c r="V74" s="954">
        <v>137</v>
      </c>
      <c r="W74" s="954"/>
      <c r="X74" s="954"/>
      <c r="Y74" s="954"/>
      <c r="Z74" s="954"/>
      <c r="AA74" s="954">
        <v>14</v>
      </c>
      <c r="AB74" s="954"/>
      <c r="AC74" s="954"/>
      <c r="AD74" s="954"/>
      <c r="AE74" s="954"/>
      <c r="AF74" s="954">
        <v>14</v>
      </c>
      <c r="AG74" s="954"/>
      <c r="AH74" s="954"/>
      <c r="AI74" s="954"/>
      <c r="AJ74" s="954"/>
      <c r="AK74" s="954" t="s">
        <v>603</v>
      </c>
      <c r="AL74" s="954"/>
      <c r="AM74" s="954"/>
      <c r="AN74" s="954"/>
      <c r="AO74" s="954"/>
      <c r="AP74" s="954" t="s">
        <v>611</v>
      </c>
      <c r="AQ74" s="954"/>
      <c r="AR74" s="954"/>
      <c r="AS74" s="954"/>
      <c r="AT74" s="954"/>
      <c r="AU74" s="954" t="s">
        <v>611</v>
      </c>
      <c r="AV74" s="954"/>
      <c r="AW74" s="954"/>
      <c r="AX74" s="954"/>
      <c r="AY74" s="954"/>
      <c r="AZ74" s="955"/>
      <c r="BA74" s="955"/>
      <c r="BB74" s="955"/>
      <c r="BC74" s="955"/>
      <c r="BD74" s="956"/>
      <c r="BE74" s="226"/>
      <c r="BF74" s="226"/>
      <c r="BG74" s="226"/>
      <c r="BH74" s="226"/>
      <c r="BI74" s="226"/>
      <c r="BJ74" s="226"/>
      <c r="BK74" s="226"/>
      <c r="BL74" s="226"/>
      <c r="BM74" s="226"/>
      <c r="BN74" s="226"/>
      <c r="BO74" s="226"/>
      <c r="BP74" s="226"/>
      <c r="BQ74" s="223">
        <v>68</v>
      </c>
      <c r="BR74" s="228"/>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4"/>
    </row>
    <row r="75" spans="1:131" ht="26.25" customHeight="1" x14ac:dyDescent="0.15">
      <c r="A75" s="223">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6"/>
      <c r="BF75" s="226"/>
      <c r="BG75" s="226"/>
      <c r="BH75" s="226"/>
      <c r="BI75" s="226"/>
      <c r="BJ75" s="226"/>
      <c r="BK75" s="226"/>
      <c r="BL75" s="226"/>
      <c r="BM75" s="226"/>
      <c r="BN75" s="226"/>
      <c r="BO75" s="226"/>
      <c r="BP75" s="226"/>
      <c r="BQ75" s="223">
        <v>69</v>
      </c>
      <c r="BR75" s="228"/>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4"/>
    </row>
    <row r="76" spans="1:131" ht="26.25" customHeight="1" x14ac:dyDescent="0.15">
      <c r="A76" s="223">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6"/>
      <c r="BF76" s="226"/>
      <c r="BG76" s="226"/>
      <c r="BH76" s="226"/>
      <c r="BI76" s="226"/>
      <c r="BJ76" s="226"/>
      <c r="BK76" s="226"/>
      <c r="BL76" s="226"/>
      <c r="BM76" s="226"/>
      <c r="BN76" s="226"/>
      <c r="BO76" s="226"/>
      <c r="BP76" s="226"/>
      <c r="BQ76" s="223">
        <v>70</v>
      </c>
      <c r="BR76" s="228"/>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4"/>
    </row>
    <row r="77" spans="1:131" ht="26.25" customHeight="1" x14ac:dyDescent="0.15">
      <c r="A77" s="223">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6"/>
      <c r="BF77" s="226"/>
      <c r="BG77" s="226"/>
      <c r="BH77" s="226"/>
      <c r="BI77" s="226"/>
      <c r="BJ77" s="226"/>
      <c r="BK77" s="226"/>
      <c r="BL77" s="226"/>
      <c r="BM77" s="226"/>
      <c r="BN77" s="226"/>
      <c r="BO77" s="226"/>
      <c r="BP77" s="226"/>
      <c r="BQ77" s="223">
        <v>71</v>
      </c>
      <c r="BR77" s="228"/>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4"/>
    </row>
    <row r="78" spans="1:131" ht="26.25" customHeight="1" x14ac:dyDescent="0.15">
      <c r="A78" s="223">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6"/>
      <c r="BF78" s="226"/>
      <c r="BG78" s="226"/>
      <c r="BH78" s="226"/>
      <c r="BI78" s="226"/>
      <c r="BJ78" s="214"/>
      <c r="BK78" s="214"/>
      <c r="BL78" s="214"/>
      <c r="BM78" s="214"/>
      <c r="BN78" s="214"/>
      <c r="BO78" s="226"/>
      <c r="BP78" s="226"/>
      <c r="BQ78" s="223">
        <v>72</v>
      </c>
      <c r="BR78" s="228"/>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4"/>
    </row>
    <row r="79" spans="1:131" ht="26.25" customHeight="1" x14ac:dyDescent="0.15">
      <c r="A79" s="223">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6"/>
      <c r="BF79" s="226"/>
      <c r="BG79" s="226"/>
      <c r="BH79" s="226"/>
      <c r="BI79" s="226"/>
      <c r="BJ79" s="214"/>
      <c r="BK79" s="214"/>
      <c r="BL79" s="214"/>
      <c r="BM79" s="214"/>
      <c r="BN79" s="214"/>
      <c r="BO79" s="226"/>
      <c r="BP79" s="226"/>
      <c r="BQ79" s="223">
        <v>73</v>
      </c>
      <c r="BR79" s="228"/>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4"/>
    </row>
    <row r="80" spans="1:131" ht="26.25" customHeight="1" x14ac:dyDescent="0.15">
      <c r="A80" s="223">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6"/>
      <c r="BF80" s="226"/>
      <c r="BG80" s="226"/>
      <c r="BH80" s="226"/>
      <c r="BI80" s="226"/>
      <c r="BJ80" s="226"/>
      <c r="BK80" s="226"/>
      <c r="BL80" s="226"/>
      <c r="BM80" s="226"/>
      <c r="BN80" s="226"/>
      <c r="BO80" s="226"/>
      <c r="BP80" s="226"/>
      <c r="BQ80" s="223">
        <v>74</v>
      </c>
      <c r="BR80" s="228"/>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4"/>
    </row>
    <row r="81" spans="1:131" ht="26.25" customHeight="1" x14ac:dyDescent="0.15">
      <c r="A81" s="223">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6"/>
      <c r="BF81" s="226"/>
      <c r="BG81" s="226"/>
      <c r="BH81" s="226"/>
      <c r="BI81" s="226"/>
      <c r="BJ81" s="226"/>
      <c r="BK81" s="226"/>
      <c r="BL81" s="226"/>
      <c r="BM81" s="226"/>
      <c r="BN81" s="226"/>
      <c r="BO81" s="226"/>
      <c r="BP81" s="226"/>
      <c r="BQ81" s="223">
        <v>75</v>
      </c>
      <c r="BR81" s="228"/>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4"/>
    </row>
    <row r="82" spans="1:131" ht="26.25" customHeight="1" x14ac:dyDescent="0.15">
      <c r="A82" s="223">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6"/>
      <c r="BF82" s="226"/>
      <c r="BG82" s="226"/>
      <c r="BH82" s="226"/>
      <c r="BI82" s="226"/>
      <c r="BJ82" s="226"/>
      <c r="BK82" s="226"/>
      <c r="BL82" s="226"/>
      <c r="BM82" s="226"/>
      <c r="BN82" s="226"/>
      <c r="BO82" s="226"/>
      <c r="BP82" s="226"/>
      <c r="BQ82" s="223">
        <v>76</v>
      </c>
      <c r="BR82" s="228"/>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4"/>
    </row>
    <row r="83" spans="1:131" ht="26.25" customHeight="1" x14ac:dyDescent="0.15">
      <c r="A83" s="223">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6"/>
      <c r="BF83" s="226"/>
      <c r="BG83" s="226"/>
      <c r="BH83" s="226"/>
      <c r="BI83" s="226"/>
      <c r="BJ83" s="226"/>
      <c r="BK83" s="226"/>
      <c r="BL83" s="226"/>
      <c r="BM83" s="226"/>
      <c r="BN83" s="226"/>
      <c r="BO83" s="226"/>
      <c r="BP83" s="226"/>
      <c r="BQ83" s="223">
        <v>77</v>
      </c>
      <c r="BR83" s="228"/>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4"/>
    </row>
    <row r="84" spans="1:131" ht="26.25" customHeight="1" x14ac:dyDescent="0.15">
      <c r="A84" s="223">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6"/>
      <c r="BF84" s="226"/>
      <c r="BG84" s="226"/>
      <c r="BH84" s="226"/>
      <c r="BI84" s="226"/>
      <c r="BJ84" s="226"/>
      <c r="BK84" s="226"/>
      <c r="BL84" s="226"/>
      <c r="BM84" s="226"/>
      <c r="BN84" s="226"/>
      <c r="BO84" s="226"/>
      <c r="BP84" s="226"/>
      <c r="BQ84" s="223">
        <v>78</v>
      </c>
      <c r="BR84" s="228"/>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4"/>
    </row>
    <row r="85" spans="1:131" ht="26.25" customHeight="1" x14ac:dyDescent="0.15">
      <c r="A85" s="223">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6"/>
      <c r="BF85" s="226"/>
      <c r="BG85" s="226"/>
      <c r="BH85" s="226"/>
      <c r="BI85" s="226"/>
      <c r="BJ85" s="226"/>
      <c r="BK85" s="226"/>
      <c r="BL85" s="226"/>
      <c r="BM85" s="226"/>
      <c r="BN85" s="226"/>
      <c r="BO85" s="226"/>
      <c r="BP85" s="226"/>
      <c r="BQ85" s="223">
        <v>79</v>
      </c>
      <c r="BR85" s="228"/>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4"/>
    </row>
    <row r="86" spans="1:131" ht="26.25" customHeight="1" x14ac:dyDescent="0.15">
      <c r="A86" s="223">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6"/>
      <c r="BF86" s="226"/>
      <c r="BG86" s="226"/>
      <c r="BH86" s="226"/>
      <c r="BI86" s="226"/>
      <c r="BJ86" s="226"/>
      <c r="BK86" s="226"/>
      <c r="BL86" s="226"/>
      <c r="BM86" s="226"/>
      <c r="BN86" s="226"/>
      <c r="BO86" s="226"/>
      <c r="BP86" s="226"/>
      <c r="BQ86" s="223">
        <v>80</v>
      </c>
      <c r="BR86" s="228"/>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4"/>
    </row>
    <row r="87" spans="1:131" ht="26.25" customHeight="1" x14ac:dyDescent="0.15">
      <c r="A87" s="229">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6"/>
      <c r="BF87" s="226"/>
      <c r="BG87" s="226"/>
      <c r="BH87" s="226"/>
      <c r="BI87" s="226"/>
      <c r="BJ87" s="226"/>
      <c r="BK87" s="226"/>
      <c r="BL87" s="226"/>
      <c r="BM87" s="226"/>
      <c r="BN87" s="226"/>
      <c r="BO87" s="226"/>
      <c r="BP87" s="226"/>
      <c r="BQ87" s="223">
        <v>81</v>
      </c>
      <c r="BR87" s="228"/>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4"/>
    </row>
    <row r="88" spans="1:131" ht="26.25" customHeight="1" thickBot="1" x14ac:dyDescent="0.2">
      <c r="A88" s="225" t="s">
        <v>393</v>
      </c>
      <c r="B88" s="920" t="s">
        <v>428</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f>SUM(AF68:AJ87)</f>
        <v>7233</v>
      </c>
      <c r="AG88" s="942"/>
      <c r="AH88" s="942"/>
      <c r="AI88" s="942"/>
      <c r="AJ88" s="942"/>
      <c r="AK88" s="946"/>
      <c r="AL88" s="946"/>
      <c r="AM88" s="946"/>
      <c r="AN88" s="946"/>
      <c r="AO88" s="946"/>
      <c r="AP88" s="942" t="s">
        <v>616</v>
      </c>
      <c r="AQ88" s="942"/>
      <c r="AR88" s="942"/>
      <c r="AS88" s="942"/>
      <c r="AT88" s="942"/>
      <c r="AU88" s="942" t="s">
        <v>616</v>
      </c>
      <c r="AV88" s="942"/>
      <c r="AW88" s="942"/>
      <c r="AX88" s="942"/>
      <c r="AY88" s="942"/>
      <c r="AZ88" s="943" t="s">
        <v>618</v>
      </c>
      <c r="BA88" s="943"/>
      <c r="BB88" s="943"/>
      <c r="BC88" s="943"/>
      <c r="BD88" s="944"/>
      <c r="BE88" s="226"/>
      <c r="BF88" s="226"/>
      <c r="BG88" s="226"/>
      <c r="BH88" s="226"/>
      <c r="BI88" s="226"/>
      <c r="BJ88" s="226"/>
      <c r="BK88" s="226"/>
      <c r="BL88" s="226"/>
      <c r="BM88" s="226"/>
      <c r="BN88" s="226"/>
      <c r="BO88" s="226"/>
      <c r="BP88" s="226"/>
      <c r="BQ88" s="223">
        <v>82</v>
      </c>
      <c r="BR88" s="228"/>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393</v>
      </c>
      <c r="BR102" s="920" t="s">
        <v>429</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f>SUM(CR7:CV88)</f>
        <v>95</v>
      </c>
      <c r="CS102" s="936"/>
      <c r="CT102" s="936"/>
      <c r="CU102" s="936"/>
      <c r="CV102" s="937"/>
      <c r="CW102" s="935">
        <f>SUM(CW7:DA88)</f>
        <v>65</v>
      </c>
      <c r="CX102" s="936"/>
      <c r="CY102" s="936"/>
      <c r="CZ102" s="936"/>
      <c r="DA102" s="937"/>
      <c r="DB102" s="935" t="s">
        <v>616</v>
      </c>
      <c r="DC102" s="936"/>
      <c r="DD102" s="936"/>
      <c r="DE102" s="936"/>
      <c r="DF102" s="937"/>
      <c r="DG102" s="935" t="s">
        <v>616</v>
      </c>
      <c r="DH102" s="936"/>
      <c r="DI102" s="936"/>
      <c r="DJ102" s="936"/>
      <c r="DK102" s="937"/>
      <c r="DL102" s="935" t="s">
        <v>616</v>
      </c>
      <c r="DM102" s="936"/>
      <c r="DN102" s="936"/>
      <c r="DO102" s="936"/>
      <c r="DP102" s="937"/>
      <c r="DQ102" s="935" t="s">
        <v>616</v>
      </c>
      <c r="DR102" s="936"/>
      <c r="DS102" s="936"/>
      <c r="DT102" s="936"/>
      <c r="DU102" s="937"/>
      <c r="DV102" s="920" t="s">
        <v>618</v>
      </c>
      <c r="DW102" s="921"/>
      <c r="DX102" s="921"/>
      <c r="DY102" s="921"/>
      <c r="DZ102" s="922"/>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23" t="s">
        <v>430</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24" t="s">
        <v>431</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432</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433</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25" t="s">
        <v>434</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435</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4" customFormat="1" ht="26.25" customHeight="1" x14ac:dyDescent="0.15">
      <c r="A109" s="878" t="s">
        <v>436</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437</v>
      </c>
      <c r="AB109" s="879"/>
      <c r="AC109" s="879"/>
      <c r="AD109" s="879"/>
      <c r="AE109" s="880"/>
      <c r="AF109" s="881" t="s">
        <v>438</v>
      </c>
      <c r="AG109" s="879"/>
      <c r="AH109" s="879"/>
      <c r="AI109" s="879"/>
      <c r="AJ109" s="880"/>
      <c r="AK109" s="881" t="s">
        <v>307</v>
      </c>
      <c r="AL109" s="879"/>
      <c r="AM109" s="879"/>
      <c r="AN109" s="879"/>
      <c r="AO109" s="880"/>
      <c r="AP109" s="881" t="s">
        <v>439</v>
      </c>
      <c r="AQ109" s="879"/>
      <c r="AR109" s="879"/>
      <c r="AS109" s="879"/>
      <c r="AT109" s="912"/>
      <c r="AU109" s="878" t="s">
        <v>436</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437</v>
      </c>
      <c r="BR109" s="879"/>
      <c r="BS109" s="879"/>
      <c r="BT109" s="879"/>
      <c r="BU109" s="880"/>
      <c r="BV109" s="881" t="s">
        <v>438</v>
      </c>
      <c r="BW109" s="879"/>
      <c r="BX109" s="879"/>
      <c r="BY109" s="879"/>
      <c r="BZ109" s="880"/>
      <c r="CA109" s="881" t="s">
        <v>307</v>
      </c>
      <c r="CB109" s="879"/>
      <c r="CC109" s="879"/>
      <c r="CD109" s="879"/>
      <c r="CE109" s="880"/>
      <c r="CF109" s="919" t="s">
        <v>439</v>
      </c>
      <c r="CG109" s="919"/>
      <c r="CH109" s="919"/>
      <c r="CI109" s="919"/>
      <c r="CJ109" s="919"/>
      <c r="CK109" s="881" t="s">
        <v>440</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437</v>
      </c>
      <c r="DH109" s="879"/>
      <c r="DI109" s="879"/>
      <c r="DJ109" s="879"/>
      <c r="DK109" s="880"/>
      <c r="DL109" s="881" t="s">
        <v>438</v>
      </c>
      <c r="DM109" s="879"/>
      <c r="DN109" s="879"/>
      <c r="DO109" s="879"/>
      <c r="DP109" s="880"/>
      <c r="DQ109" s="881" t="s">
        <v>307</v>
      </c>
      <c r="DR109" s="879"/>
      <c r="DS109" s="879"/>
      <c r="DT109" s="879"/>
      <c r="DU109" s="880"/>
      <c r="DV109" s="881" t="s">
        <v>439</v>
      </c>
      <c r="DW109" s="879"/>
      <c r="DX109" s="879"/>
      <c r="DY109" s="879"/>
      <c r="DZ109" s="912"/>
    </row>
    <row r="110" spans="1:131" s="214" customFormat="1" ht="26.25" customHeight="1" x14ac:dyDescent="0.15">
      <c r="A110" s="790" t="s">
        <v>441</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2357803</v>
      </c>
      <c r="AB110" s="872"/>
      <c r="AC110" s="872"/>
      <c r="AD110" s="872"/>
      <c r="AE110" s="873"/>
      <c r="AF110" s="874">
        <v>2364652</v>
      </c>
      <c r="AG110" s="872"/>
      <c r="AH110" s="872"/>
      <c r="AI110" s="872"/>
      <c r="AJ110" s="873"/>
      <c r="AK110" s="874">
        <v>2464230</v>
      </c>
      <c r="AL110" s="872"/>
      <c r="AM110" s="872"/>
      <c r="AN110" s="872"/>
      <c r="AO110" s="873"/>
      <c r="AP110" s="875">
        <v>25.1</v>
      </c>
      <c r="AQ110" s="876"/>
      <c r="AR110" s="876"/>
      <c r="AS110" s="876"/>
      <c r="AT110" s="877"/>
      <c r="AU110" s="913" t="s">
        <v>72</v>
      </c>
      <c r="AV110" s="914"/>
      <c r="AW110" s="914"/>
      <c r="AX110" s="914"/>
      <c r="AY110" s="914"/>
      <c r="AZ110" s="843" t="s">
        <v>442</v>
      </c>
      <c r="BA110" s="791"/>
      <c r="BB110" s="791"/>
      <c r="BC110" s="791"/>
      <c r="BD110" s="791"/>
      <c r="BE110" s="791"/>
      <c r="BF110" s="791"/>
      <c r="BG110" s="791"/>
      <c r="BH110" s="791"/>
      <c r="BI110" s="791"/>
      <c r="BJ110" s="791"/>
      <c r="BK110" s="791"/>
      <c r="BL110" s="791"/>
      <c r="BM110" s="791"/>
      <c r="BN110" s="791"/>
      <c r="BO110" s="791"/>
      <c r="BP110" s="792"/>
      <c r="BQ110" s="844">
        <v>20218755</v>
      </c>
      <c r="BR110" s="825"/>
      <c r="BS110" s="825"/>
      <c r="BT110" s="825"/>
      <c r="BU110" s="825"/>
      <c r="BV110" s="825">
        <v>19441472</v>
      </c>
      <c r="BW110" s="825"/>
      <c r="BX110" s="825"/>
      <c r="BY110" s="825"/>
      <c r="BZ110" s="825"/>
      <c r="CA110" s="825">
        <v>20354531</v>
      </c>
      <c r="CB110" s="825"/>
      <c r="CC110" s="825"/>
      <c r="CD110" s="825"/>
      <c r="CE110" s="825"/>
      <c r="CF110" s="849">
        <v>207.7</v>
      </c>
      <c r="CG110" s="850"/>
      <c r="CH110" s="850"/>
      <c r="CI110" s="850"/>
      <c r="CJ110" s="850"/>
      <c r="CK110" s="909" t="s">
        <v>443</v>
      </c>
      <c r="CL110" s="802"/>
      <c r="CM110" s="843" t="s">
        <v>444</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445</v>
      </c>
      <c r="DH110" s="825"/>
      <c r="DI110" s="825"/>
      <c r="DJ110" s="825"/>
      <c r="DK110" s="825"/>
      <c r="DL110" s="825" t="s">
        <v>445</v>
      </c>
      <c r="DM110" s="825"/>
      <c r="DN110" s="825"/>
      <c r="DO110" s="825"/>
      <c r="DP110" s="825"/>
      <c r="DQ110" s="825" t="s">
        <v>445</v>
      </c>
      <c r="DR110" s="825"/>
      <c r="DS110" s="825"/>
      <c r="DT110" s="825"/>
      <c r="DU110" s="825"/>
      <c r="DV110" s="826" t="s">
        <v>445</v>
      </c>
      <c r="DW110" s="826"/>
      <c r="DX110" s="826"/>
      <c r="DY110" s="826"/>
      <c r="DZ110" s="827"/>
    </row>
    <row r="111" spans="1:131" s="214" customFormat="1" ht="26.25" customHeight="1" x14ac:dyDescent="0.15">
      <c r="A111" s="757" t="s">
        <v>446</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445</v>
      </c>
      <c r="AB111" s="902"/>
      <c r="AC111" s="902"/>
      <c r="AD111" s="902"/>
      <c r="AE111" s="903"/>
      <c r="AF111" s="904" t="s">
        <v>395</v>
      </c>
      <c r="AG111" s="902"/>
      <c r="AH111" s="902"/>
      <c r="AI111" s="902"/>
      <c r="AJ111" s="903"/>
      <c r="AK111" s="904" t="s">
        <v>447</v>
      </c>
      <c r="AL111" s="902"/>
      <c r="AM111" s="902"/>
      <c r="AN111" s="902"/>
      <c r="AO111" s="903"/>
      <c r="AP111" s="905" t="s">
        <v>448</v>
      </c>
      <c r="AQ111" s="906"/>
      <c r="AR111" s="906"/>
      <c r="AS111" s="906"/>
      <c r="AT111" s="907"/>
      <c r="AU111" s="915"/>
      <c r="AV111" s="916"/>
      <c r="AW111" s="916"/>
      <c r="AX111" s="916"/>
      <c r="AY111" s="916"/>
      <c r="AZ111" s="798" t="s">
        <v>449</v>
      </c>
      <c r="BA111" s="735"/>
      <c r="BB111" s="735"/>
      <c r="BC111" s="735"/>
      <c r="BD111" s="735"/>
      <c r="BE111" s="735"/>
      <c r="BF111" s="735"/>
      <c r="BG111" s="735"/>
      <c r="BH111" s="735"/>
      <c r="BI111" s="735"/>
      <c r="BJ111" s="735"/>
      <c r="BK111" s="735"/>
      <c r="BL111" s="735"/>
      <c r="BM111" s="735"/>
      <c r="BN111" s="735"/>
      <c r="BO111" s="735"/>
      <c r="BP111" s="736"/>
      <c r="BQ111" s="799" t="s">
        <v>450</v>
      </c>
      <c r="BR111" s="800"/>
      <c r="BS111" s="800"/>
      <c r="BT111" s="800"/>
      <c r="BU111" s="800"/>
      <c r="BV111" s="800" t="s">
        <v>395</v>
      </c>
      <c r="BW111" s="800"/>
      <c r="BX111" s="800"/>
      <c r="BY111" s="800"/>
      <c r="BZ111" s="800"/>
      <c r="CA111" s="800" t="s">
        <v>451</v>
      </c>
      <c r="CB111" s="800"/>
      <c r="CC111" s="800"/>
      <c r="CD111" s="800"/>
      <c r="CE111" s="800"/>
      <c r="CF111" s="858" t="s">
        <v>450</v>
      </c>
      <c r="CG111" s="859"/>
      <c r="CH111" s="859"/>
      <c r="CI111" s="859"/>
      <c r="CJ111" s="859"/>
      <c r="CK111" s="910"/>
      <c r="CL111" s="804"/>
      <c r="CM111" s="798" t="s">
        <v>452</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448</v>
      </c>
      <c r="DH111" s="800"/>
      <c r="DI111" s="800"/>
      <c r="DJ111" s="800"/>
      <c r="DK111" s="800"/>
      <c r="DL111" s="800" t="s">
        <v>395</v>
      </c>
      <c r="DM111" s="800"/>
      <c r="DN111" s="800"/>
      <c r="DO111" s="800"/>
      <c r="DP111" s="800"/>
      <c r="DQ111" s="800" t="s">
        <v>445</v>
      </c>
      <c r="DR111" s="800"/>
      <c r="DS111" s="800"/>
      <c r="DT111" s="800"/>
      <c r="DU111" s="800"/>
      <c r="DV111" s="777" t="s">
        <v>447</v>
      </c>
      <c r="DW111" s="777"/>
      <c r="DX111" s="777"/>
      <c r="DY111" s="777"/>
      <c r="DZ111" s="778"/>
    </row>
    <row r="112" spans="1:131" s="214" customFormat="1" ht="26.25" customHeight="1" x14ac:dyDescent="0.15">
      <c r="A112" s="895" t="s">
        <v>453</v>
      </c>
      <c r="B112" s="896"/>
      <c r="C112" s="735" t="s">
        <v>454</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450</v>
      </c>
      <c r="AB112" s="763"/>
      <c r="AC112" s="763"/>
      <c r="AD112" s="763"/>
      <c r="AE112" s="764"/>
      <c r="AF112" s="765" t="s">
        <v>395</v>
      </c>
      <c r="AG112" s="763"/>
      <c r="AH112" s="763"/>
      <c r="AI112" s="763"/>
      <c r="AJ112" s="764"/>
      <c r="AK112" s="765" t="s">
        <v>455</v>
      </c>
      <c r="AL112" s="763"/>
      <c r="AM112" s="763"/>
      <c r="AN112" s="763"/>
      <c r="AO112" s="764"/>
      <c r="AP112" s="807" t="s">
        <v>395</v>
      </c>
      <c r="AQ112" s="808"/>
      <c r="AR112" s="808"/>
      <c r="AS112" s="808"/>
      <c r="AT112" s="809"/>
      <c r="AU112" s="915"/>
      <c r="AV112" s="916"/>
      <c r="AW112" s="916"/>
      <c r="AX112" s="916"/>
      <c r="AY112" s="916"/>
      <c r="AZ112" s="798" t="s">
        <v>456</v>
      </c>
      <c r="BA112" s="735"/>
      <c r="BB112" s="735"/>
      <c r="BC112" s="735"/>
      <c r="BD112" s="735"/>
      <c r="BE112" s="735"/>
      <c r="BF112" s="735"/>
      <c r="BG112" s="735"/>
      <c r="BH112" s="735"/>
      <c r="BI112" s="735"/>
      <c r="BJ112" s="735"/>
      <c r="BK112" s="735"/>
      <c r="BL112" s="735"/>
      <c r="BM112" s="735"/>
      <c r="BN112" s="735"/>
      <c r="BO112" s="735"/>
      <c r="BP112" s="736"/>
      <c r="BQ112" s="799">
        <v>5944781</v>
      </c>
      <c r="BR112" s="800"/>
      <c r="BS112" s="800"/>
      <c r="BT112" s="800"/>
      <c r="BU112" s="800"/>
      <c r="BV112" s="800">
        <v>6838959</v>
      </c>
      <c r="BW112" s="800"/>
      <c r="BX112" s="800"/>
      <c r="BY112" s="800"/>
      <c r="BZ112" s="800"/>
      <c r="CA112" s="800">
        <v>4132165</v>
      </c>
      <c r="CB112" s="800"/>
      <c r="CC112" s="800"/>
      <c r="CD112" s="800"/>
      <c r="CE112" s="800"/>
      <c r="CF112" s="858">
        <v>42.2</v>
      </c>
      <c r="CG112" s="859"/>
      <c r="CH112" s="859"/>
      <c r="CI112" s="859"/>
      <c r="CJ112" s="859"/>
      <c r="CK112" s="910"/>
      <c r="CL112" s="804"/>
      <c r="CM112" s="798" t="s">
        <v>457</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455</v>
      </c>
      <c r="DH112" s="800"/>
      <c r="DI112" s="800"/>
      <c r="DJ112" s="800"/>
      <c r="DK112" s="800"/>
      <c r="DL112" s="800" t="s">
        <v>450</v>
      </c>
      <c r="DM112" s="800"/>
      <c r="DN112" s="800"/>
      <c r="DO112" s="800"/>
      <c r="DP112" s="800"/>
      <c r="DQ112" s="800" t="s">
        <v>455</v>
      </c>
      <c r="DR112" s="800"/>
      <c r="DS112" s="800"/>
      <c r="DT112" s="800"/>
      <c r="DU112" s="800"/>
      <c r="DV112" s="777" t="s">
        <v>445</v>
      </c>
      <c r="DW112" s="777"/>
      <c r="DX112" s="777"/>
      <c r="DY112" s="777"/>
      <c r="DZ112" s="778"/>
    </row>
    <row r="113" spans="1:130" s="214" customFormat="1" ht="26.25" customHeight="1" x14ac:dyDescent="0.15">
      <c r="A113" s="897"/>
      <c r="B113" s="898"/>
      <c r="C113" s="735" t="s">
        <v>458</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671514</v>
      </c>
      <c r="AB113" s="902"/>
      <c r="AC113" s="902"/>
      <c r="AD113" s="902"/>
      <c r="AE113" s="903"/>
      <c r="AF113" s="904">
        <v>485967</v>
      </c>
      <c r="AG113" s="902"/>
      <c r="AH113" s="902"/>
      <c r="AI113" s="902"/>
      <c r="AJ113" s="903"/>
      <c r="AK113" s="904">
        <v>437088</v>
      </c>
      <c r="AL113" s="902"/>
      <c r="AM113" s="902"/>
      <c r="AN113" s="902"/>
      <c r="AO113" s="903"/>
      <c r="AP113" s="905">
        <v>4.5</v>
      </c>
      <c r="AQ113" s="906"/>
      <c r="AR113" s="906"/>
      <c r="AS113" s="906"/>
      <c r="AT113" s="907"/>
      <c r="AU113" s="915"/>
      <c r="AV113" s="916"/>
      <c r="AW113" s="916"/>
      <c r="AX113" s="916"/>
      <c r="AY113" s="916"/>
      <c r="AZ113" s="798" t="s">
        <v>459</v>
      </c>
      <c r="BA113" s="735"/>
      <c r="BB113" s="735"/>
      <c r="BC113" s="735"/>
      <c r="BD113" s="735"/>
      <c r="BE113" s="735"/>
      <c r="BF113" s="735"/>
      <c r="BG113" s="735"/>
      <c r="BH113" s="735"/>
      <c r="BI113" s="735"/>
      <c r="BJ113" s="735"/>
      <c r="BK113" s="735"/>
      <c r="BL113" s="735"/>
      <c r="BM113" s="735"/>
      <c r="BN113" s="735"/>
      <c r="BO113" s="735"/>
      <c r="BP113" s="736"/>
      <c r="BQ113" s="799" t="s">
        <v>450</v>
      </c>
      <c r="BR113" s="800"/>
      <c r="BS113" s="800"/>
      <c r="BT113" s="800"/>
      <c r="BU113" s="800"/>
      <c r="BV113" s="800" t="s">
        <v>447</v>
      </c>
      <c r="BW113" s="800"/>
      <c r="BX113" s="800"/>
      <c r="BY113" s="800"/>
      <c r="BZ113" s="800"/>
      <c r="CA113" s="800" t="s">
        <v>455</v>
      </c>
      <c r="CB113" s="800"/>
      <c r="CC113" s="800"/>
      <c r="CD113" s="800"/>
      <c r="CE113" s="800"/>
      <c r="CF113" s="858" t="s">
        <v>395</v>
      </c>
      <c r="CG113" s="859"/>
      <c r="CH113" s="859"/>
      <c r="CI113" s="859"/>
      <c r="CJ113" s="859"/>
      <c r="CK113" s="910"/>
      <c r="CL113" s="804"/>
      <c r="CM113" s="798" t="s">
        <v>460</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450</v>
      </c>
      <c r="DH113" s="763"/>
      <c r="DI113" s="763"/>
      <c r="DJ113" s="763"/>
      <c r="DK113" s="764"/>
      <c r="DL113" s="765" t="s">
        <v>395</v>
      </c>
      <c r="DM113" s="763"/>
      <c r="DN113" s="763"/>
      <c r="DO113" s="763"/>
      <c r="DP113" s="764"/>
      <c r="DQ113" s="765" t="s">
        <v>445</v>
      </c>
      <c r="DR113" s="763"/>
      <c r="DS113" s="763"/>
      <c r="DT113" s="763"/>
      <c r="DU113" s="764"/>
      <c r="DV113" s="807" t="s">
        <v>445</v>
      </c>
      <c r="DW113" s="808"/>
      <c r="DX113" s="808"/>
      <c r="DY113" s="808"/>
      <c r="DZ113" s="809"/>
    </row>
    <row r="114" spans="1:130" s="214" customFormat="1" ht="26.25" customHeight="1" x14ac:dyDescent="0.15">
      <c r="A114" s="897"/>
      <c r="B114" s="898"/>
      <c r="C114" s="735" t="s">
        <v>461</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395</v>
      </c>
      <c r="AB114" s="763"/>
      <c r="AC114" s="763"/>
      <c r="AD114" s="763"/>
      <c r="AE114" s="764"/>
      <c r="AF114" s="765" t="s">
        <v>395</v>
      </c>
      <c r="AG114" s="763"/>
      <c r="AH114" s="763"/>
      <c r="AI114" s="763"/>
      <c r="AJ114" s="764"/>
      <c r="AK114" s="765" t="s">
        <v>445</v>
      </c>
      <c r="AL114" s="763"/>
      <c r="AM114" s="763"/>
      <c r="AN114" s="763"/>
      <c r="AO114" s="764"/>
      <c r="AP114" s="807" t="s">
        <v>395</v>
      </c>
      <c r="AQ114" s="808"/>
      <c r="AR114" s="808"/>
      <c r="AS114" s="808"/>
      <c r="AT114" s="809"/>
      <c r="AU114" s="915"/>
      <c r="AV114" s="916"/>
      <c r="AW114" s="916"/>
      <c r="AX114" s="916"/>
      <c r="AY114" s="916"/>
      <c r="AZ114" s="798" t="s">
        <v>462</v>
      </c>
      <c r="BA114" s="735"/>
      <c r="BB114" s="735"/>
      <c r="BC114" s="735"/>
      <c r="BD114" s="735"/>
      <c r="BE114" s="735"/>
      <c r="BF114" s="735"/>
      <c r="BG114" s="735"/>
      <c r="BH114" s="735"/>
      <c r="BI114" s="735"/>
      <c r="BJ114" s="735"/>
      <c r="BK114" s="735"/>
      <c r="BL114" s="735"/>
      <c r="BM114" s="735"/>
      <c r="BN114" s="735"/>
      <c r="BO114" s="735"/>
      <c r="BP114" s="736"/>
      <c r="BQ114" s="799">
        <v>3196298</v>
      </c>
      <c r="BR114" s="800"/>
      <c r="BS114" s="800"/>
      <c r="BT114" s="800"/>
      <c r="BU114" s="800"/>
      <c r="BV114" s="800">
        <v>3177464</v>
      </c>
      <c r="BW114" s="800"/>
      <c r="BX114" s="800"/>
      <c r="BY114" s="800"/>
      <c r="BZ114" s="800"/>
      <c r="CA114" s="800">
        <v>3109508</v>
      </c>
      <c r="CB114" s="800"/>
      <c r="CC114" s="800"/>
      <c r="CD114" s="800"/>
      <c r="CE114" s="800"/>
      <c r="CF114" s="858">
        <v>31.7</v>
      </c>
      <c r="CG114" s="859"/>
      <c r="CH114" s="859"/>
      <c r="CI114" s="859"/>
      <c r="CJ114" s="859"/>
      <c r="CK114" s="910"/>
      <c r="CL114" s="804"/>
      <c r="CM114" s="798" t="s">
        <v>463</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447</v>
      </c>
      <c r="DH114" s="763"/>
      <c r="DI114" s="763"/>
      <c r="DJ114" s="763"/>
      <c r="DK114" s="764"/>
      <c r="DL114" s="765" t="s">
        <v>445</v>
      </c>
      <c r="DM114" s="763"/>
      <c r="DN114" s="763"/>
      <c r="DO114" s="763"/>
      <c r="DP114" s="764"/>
      <c r="DQ114" s="765" t="s">
        <v>395</v>
      </c>
      <c r="DR114" s="763"/>
      <c r="DS114" s="763"/>
      <c r="DT114" s="763"/>
      <c r="DU114" s="764"/>
      <c r="DV114" s="807" t="s">
        <v>395</v>
      </c>
      <c r="DW114" s="808"/>
      <c r="DX114" s="808"/>
      <c r="DY114" s="808"/>
      <c r="DZ114" s="809"/>
    </row>
    <row r="115" spans="1:130" s="214" customFormat="1" ht="26.25" customHeight="1" x14ac:dyDescent="0.15">
      <c r="A115" s="897"/>
      <c r="B115" s="898"/>
      <c r="C115" s="735" t="s">
        <v>464</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t="s">
        <v>395</v>
      </c>
      <c r="AB115" s="902"/>
      <c r="AC115" s="902"/>
      <c r="AD115" s="902"/>
      <c r="AE115" s="903"/>
      <c r="AF115" s="904" t="s">
        <v>395</v>
      </c>
      <c r="AG115" s="902"/>
      <c r="AH115" s="902"/>
      <c r="AI115" s="902"/>
      <c r="AJ115" s="903"/>
      <c r="AK115" s="904" t="s">
        <v>445</v>
      </c>
      <c r="AL115" s="902"/>
      <c r="AM115" s="902"/>
      <c r="AN115" s="902"/>
      <c r="AO115" s="903"/>
      <c r="AP115" s="905" t="s">
        <v>450</v>
      </c>
      <c r="AQ115" s="906"/>
      <c r="AR115" s="906"/>
      <c r="AS115" s="906"/>
      <c r="AT115" s="907"/>
      <c r="AU115" s="915"/>
      <c r="AV115" s="916"/>
      <c r="AW115" s="916"/>
      <c r="AX115" s="916"/>
      <c r="AY115" s="916"/>
      <c r="AZ115" s="798" t="s">
        <v>465</v>
      </c>
      <c r="BA115" s="735"/>
      <c r="BB115" s="735"/>
      <c r="BC115" s="735"/>
      <c r="BD115" s="735"/>
      <c r="BE115" s="735"/>
      <c r="BF115" s="735"/>
      <c r="BG115" s="735"/>
      <c r="BH115" s="735"/>
      <c r="BI115" s="735"/>
      <c r="BJ115" s="735"/>
      <c r="BK115" s="735"/>
      <c r="BL115" s="735"/>
      <c r="BM115" s="735"/>
      <c r="BN115" s="735"/>
      <c r="BO115" s="735"/>
      <c r="BP115" s="736"/>
      <c r="BQ115" s="799">
        <v>1533</v>
      </c>
      <c r="BR115" s="800"/>
      <c r="BS115" s="800"/>
      <c r="BT115" s="800"/>
      <c r="BU115" s="800"/>
      <c r="BV115" s="800">
        <v>1152</v>
      </c>
      <c r="BW115" s="800"/>
      <c r="BX115" s="800"/>
      <c r="BY115" s="800"/>
      <c r="BZ115" s="800"/>
      <c r="CA115" s="800">
        <v>270</v>
      </c>
      <c r="CB115" s="800"/>
      <c r="CC115" s="800"/>
      <c r="CD115" s="800"/>
      <c r="CE115" s="800"/>
      <c r="CF115" s="858">
        <v>0</v>
      </c>
      <c r="CG115" s="859"/>
      <c r="CH115" s="859"/>
      <c r="CI115" s="859"/>
      <c r="CJ115" s="859"/>
      <c r="CK115" s="910"/>
      <c r="CL115" s="804"/>
      <c r="CM115" s="798" t="s">
        <v>466</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t="s">
        <v>395</v>
      </c>
      <c r="DH115" s="763"/>
      <c r="DI115" s="763"/>
      <c r="DJ115" s="763"/>
      <c r="DK115" s="764"/>
      <c r="DL115" s="765" t="s">
        <v>455</v>
      </c>
      <c r="DM115" s="763"/>
      <c r="DN115" s="763"/>
      <c r="DO115" s="763"/>
      <c r="DP115" s="764"/>
      <c r="DQ115" s="765" t="s">
        <v>445</v>
      </c>
      <c r="DR115" s="763"/>
      <c r="DS115" s="763"/>
      <c r="DT115" s="763"/>
      <c r="DU115" s="764"/>
      <c r="DV115" s="807" t="s">
        <v>395</v>
      </c>
      <c r="DW115" s="808"/>
      <c r="DX115" s="808"/>
      <c r="DY115" s="808"/>
      <c r="DZ115" s="809"/>
    </row>
    <row r="116" spans="1:130" s="214" customFormat="1" ht="26.25" customHeight="1" x14ac:dyDescent="0.15">
      <c r="A116" s="899"/>
      <c r="B116" s="900"/>
      <c r="C116" s="822" t="s">
        <v>467</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395</v>
      </c>
      <c r="AB116" s="763"/>
      <c r="AC116" s="763"/>
      <c r="AD116" s="763"/>
      <c r="AE116" s="764"/>
      <c r="AF116" s="765" t="s">
        <v>451</v>
      </c>
      <c r="AG116" s="763"/>
      <c r="AH116" s="763"/>
      <c r="AI116" s="763"/>
      <c r="AJ116" s="764"/>
      <c r="AK116" s="765" t="s">
        <v>445</v>
      </c>
      <c r="AL116" s="763"/>
      <c r="AM116" s="763"/>
      <c r="AN116" s="763"/>
      <c r="AO116" s="764"/>
      <c r="AP116" s="807" t="s">
        <v>455</v>
      </c>
      <c r="AQ116" s="808"/>
      <c r="AR116" s="808"/>
      <c r="AS116" s="808"/>
      <c r="AT116" s="809"/>
      <c r="AU116" s="915"/>
      <c r="AV116" s="916"/>
      <c r="AW116" s="916"/>
      <c r="AX116" s="916"/>
      <c r="AY116" s="916"/>
      <c r="AZ116" s="892" t="s">
        <v>468</v>
      </c>
      <c r="BA116" s="893"/>
      <c r="BB116" s="893"/>
      <c r="BC116" s="893"/>
      <c r="BD116" s="893"/>
      <c r="BE116" s="893"/>
      <c r="BF116" s="893"/>
      <c r="BG116" s="893"/>
      <c r="BH116" s="893"/>
      <c r="BI116" s="893"/>
      <c r="BJ116" s="893"/>
      <c r="BK116" s="893"/>
      <c r="BL116" s="893"/>
      <c r="BM116" s="893"/>
      <c r="BN116" s="893"/>
      <c r="BO116" s="893"/>
      <c r="BP116" s="894"/>
      <c r="BQ116" s="799" t="s">
        <v>395</v>
      </c>
      <c r="BR116" s="800"/>
      <c r="BS116" s="800"/>
      <c r="BT116" s="800"/>
      <c r="BU116" s="800"/>
      <c r="BV116" s="800" t="s">
        <v>450</v>
      </c>
      <c r="BW116" s="800"/>
      <c r="BX116" s="800"/>
      <c r="BY116" s="800"/>
      <c r="BZ116" s="800"/>
      <c r="CA116" s="800" t="s">
        <v>450</v>
      </c>
      <c r="CB116" s="800"/>
      <c r="CC116" s="800"/>
      <c r="CD116" s="800"/>
      <c r="CE116" s="800"/>
      <c r="CF116" s="858" t="s">
        <v>445</v>
      </c>
      <c r="CG116" s="859"/>
      <c r="CH116" s="859"/>
      <c r="CI116" s="859"/>
      <c r="CJ116" s="859"/>
      <c r="CK116" s="910"/>
      <c r="CL116" s="804"/>
      <c r="CM116" s="798" t="s">
        <v>469</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450</v>
      </c>
      <c r="DH116" s="763"/>
      <c r="DI116" s="763"/>
      <c r="DJ116" s="763"/>
      <c r="DK116" s="764"/>
      <c r="DL116" s="765" t="s">
        <v>447</v>
      </c>
      <c r="DM116" s="763"/>
      <c r="DN116" s="763"/>
      <c r="DO116" s="763"/>
      <c r="DP116" s="764"/>
      <c r="DQ116" s="765" t="s">
        <v>450</v>
      </c>
      <c r="DR116" s="763"/>
      <c r="DS116" s="763"/>
      <c r="DT116" s="763"/>
      <c r="DU116" s="764"/>
      <c r="DV116" s="807" t="s">
        <v>450</v>
      </c>
      <c r="DW116" s="808"/>
      <c r="DX116" s="808"/>
      <c r="DY116" s="808"/>
      <c r="DZ116" s="809"/>
    </row>
    <row r="117" spans="1:130" s="214" customFormat="1" ht="26.25" customHeight="1" x14ac:dyDescent="0.15">
      <c r="A117" s="878" t="s">
        <v>189</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470</v>
      </c>
      <c r="Z117" s="880"/>
      <c r="AA117" s="885">
        <v>3029317</v>
      </c>
      <c r="AB117" s="886"/>
      <c r="AC117" s="886"/>
      <c r="AD117" s="886"/>
      <c r="AE117" s="887"/>
      <c r="AF117" s="888">
        <v>2850619</v>
      </c>
      <c r="AG117" s="886"/>
      <c r="AH117" s="886"/>
      <c r="AI117" s="886"/>
      <c r="AJ117" s="887"/>
      <c r="AK117" s="888">
        <v>2901318</v>
      </c>
      <c r="AL117" s="886"/>
      <c r="AM117" s="886"/>
      <c r="AN117" s="886"/>
      <c r="AO117" s="887"/>
      <c r="AP117" s="889"/>
      <c r="AQ117" s="890"/>
      <c r="AR117" s="890"/>
      <c r="AS117" s="890"/>
      <c r="AT117" s="891"/>
      <c r="AU117" s="915"/>
      <c r="AV117" s="916"/>
      <c r="AW117" s="916"/>
      <c r="AX117" s="916"/>
      <c r="AY117" s="916"/>
      <c r="AZ117" s="846" t="s">
        <v>471</v>
      </c>
      <c r="BA117" s="847"/>
      <c r="BB117" s="847"/>
      <c r="BC117" s="847"/>
      <c r="BD117" s="847"/>
      <c r="BE117" s="847"/>
      <c r="BF117" s="847"/>
      <c r="BG117" s="847"/>
      <c r="BH117" s="847"/>
      <c r="BI117" s="847"/>
      <c r="BJ117" s="847"/>
      <c r="BK117" s="847"/>
      <c r="BL117" s="847"/>
      <c r="BM117" s="847"/>
      <c r="BN117" s="847"/>
      <c r="BO117" s="847"/>
      <c r="BP117" s="848"/>
      <c r="BQ117" s="799" t="s">
        <v>445</v>
      </c>
      <c r="BR117" s="800"/>
      <c r="BS117" s="800"/>
      <c r="BT117" s="800"/>
      <c r="BU117" s="800"/>
      <c r="BV117" s="800" t="s">
        <v>445</v>
      </c>
      <c r="BW117" s="800"/>
      <c r="BX117" s="800"/>
      <c r="BY117" s="800"/>
      <c r="BZ117" s="800"/>
      <c r="CA117" s="800" t="s">
        <v>445</v>
      </c>
      <c r="CB117" s="800"/>
      <c r="CC117" s="800"/>
      <c r="CD117" s="800"/>
      <c r="CE117" s="800"/>
      <c r="CF117" s="858" t="s">
        <v>395</v>
      </c>
      <c r="CG117" s="859"/>
      <c r="CH117" s="859"/>
      <c r="CI117" s="859"/>
      <c r="CJ117" s="859"/>
      <c r="CK117" s="910"/>
      <c r="CL117" s="804"/>
      <c r="CM117" s="798" t="s">
        <v>472</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445</v>
      </c>
      <c r="DH117" s="763"/>
      <c r="DI117" s="763"/>
      <c r="DJ117" s="763"/>
      <c r="DK117" s="764"/>
      <c r="DL117" s="765" t="s">
        <v>473</v>
      </c>
      <c r="DM117" s="763"/>
      <c r="DN117" s="763"/>
      <c r="DO117" s="763"/>
      <c r="DP117" s="764"/>
      <c r="DQ117" s="765" t="s">
        <v>395</v>
      </c>
      <c r="DR117" s="763"/>
      <c r="DS117" s="763"/>
      <c r="DT117" s="763"/>
      <c r="DU117" s="764"/>
      <c r="DV117" s="807" t="s">
        <v>473</v>
      </c>
      <c r="DW117" s="808"/>
      <c r="DX117" s="808"/>
      <c r="DY117" s="808"/>
      <c r="DZ117" s="809"/>
    </row>
    <row r="118" spans="1:130" s="214" customFormat="1" ht="26.25" customHeight="1" x14ac:dyDescent="0.15">
      <c r="A118" s="878" t="s">
        <v>440</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437</v>
      </c>
      <c r="AB118" s="879"/>
      <c r="AC118" s="879"/>
      <c r="AD118" s="879"/>
      <c r="AE118" s="880"/>
      <c r="AF118" s="881" t="s">
        <v>438</v>
      </c>
      <c r="AG118" s="879"/>
      <c r="AH118" s="879"/>
      <c r="AI118" s="879"/>
      <c r="AJ118" s="880"/>
      <c r="AK118" s="881" t="s">
        <v>307</v>
      </c>
      <c r="AL118" s="879"/>
      <c r="AM118" s="879"/>
      <c r="AN118" s="879"/>
      <c r="AO118" s="880"/>
      <c r="AP118" s="882" t="s">
        <v>439</v>
      </c>
      <c r="AQ118" s="883"/>
      <c r="AR118" s="883"/>
      <c r="AS118" s="883"/>
      <c r="AT118" s="884"/>
      <c r="AU118" s="915"/>
      <c r="AV118" s="916"/>
      <c r="AW118" s="916"/>
      <c r="AX118" s="916"/>
      <c r="AY118" s="916"/>
      <c r="AZ118" s="821" t="s">
        <v>474</v>
      </c>
      <c r="BA118" s="822"/>
      <c r="BB118" s="822"/>
      <c r="BC118" s="822"/>
      <c r="BD118" s="822"/>
      <c r="BE118" s="822"/>
      <c r="BF118" s="822"/>
      <c r="BG118" s="822"/>
      <c r="BH118" s="822"/>
      <c r="BI118" s="822"/>
      <c r="BJ118" s="822"/>
      <c r="BK118" s="822"/>
      <c r="BL118" s="822"/>
      <c r="BM118" s="822"/>
      <c r="BN118" s="822"/>
      <c r="BO118" s="822"/>
      <c r="BP118" s="823"/>
      <c r="BQ118" s="862" t="s">
        <v>473</v>
      </c>
      <c r="BR118" s="828"/>
      <c r="BS118" s="828"/>
      <c r="BT118" s="828"/>
      <c r="BU118" s="828"/>
      <c r="BV118" s="828" t="s">
        <v>473</v>
      </c>
      <c r="BW118" s="828"/>
      <c r="BX118" s="828"/>
      <c r="BY118" s="828"/>
      <c r="BZ118" s="828"/>
      <c r="CA118" s="828" t="s">
        <v>473</v>
      </c>
      <c r="CB118" s="828"/>
      <c r="CC118" s="828"/>
      <c r="CD118" s="828"/>
      <c r="CE118" s="828"/>
      <c r="CF118" s="858" t="s">
        <v>473</v>
      </c>
      <c r="CG118" s="859"/>
      <c r="CH118" s="859"/>
      <c r="CI118" s="859"/>
      <c r="CJ118" s="859"/>
      <c r="CK118" s="910"/>
      <c r="CL118" s="804"/>
      <c r="CM118" s="798" t="s">
        <v>475</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395</v>
      </c>
      <c r="DH118" s="763"/>
      <c r="DI118" s="763"/>
      <c r="DJ118" s="763"/>
      <c r="DK118" s="764"/>
      <c r="DL118" s="765" t="s">
        <v>395</v>
      </c>
      <c r="DM118" s="763"/>
      <c r="DN118" s="763"/>
      <c r="DO118" s="763"/>
      <c r="DP118" s="764"/>
      <c r="DQ118" s="765" t="s">
        <v>395</v>
      </c>
      <c r="DR118" s="763"/>
      <c r="DS118" s="763"/>
      <c r="DT118" s="763"/>
      <c r="DU118" s="764"/>
      <c r="DV118" s="807" t="s">
        <v>473</v>
      </c>
      <c r="DW118" s="808"/>
      <c r="DX118" s="808"/>
      <c r="DY118" s="808"/>
      <c r="DZ118" s="809"/>
    </row>
    <row r="119" spans="1:130" s="214" customFormat="1" ht="26.25" customHeight="1" x14ac:dyDescent="0.15">
      <c r="A119" s="801" t="s">
        <v>443</v>
      </c>
      <c r="B119" s="802"/>
      <c r="C119" s="843" t="s">
        <v>444</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473</v>
      </c>
      <c r="AB119" s="872"/>
      <c r="AC119" s="872"/>
      <c r="AD119" s="872"/>
      <c r="AE119" s="873"/>
      <c r="AF119" s="874" t="s">
        <v>395</v>
      </c>
      <c r="AG119" s="872"/>
      <c r="AH119" s="872"/>
      <c r="AI119" s="872"/>
      <c r="AJ119" s="873"/>
      <c r="AK119" s="874" t="s">
        <v>395</v>
      </c>
      <c r="AL119" s="872"/>
      <c r="AM119" s="872"/>
      <c r="AN119" s="872"/>
      <c r="AO119" s="873"/>
      <c r="AP119" s="875" t="s">
        <v>395</v>
      </c>
      <c r="AQ119" s="876"/>
      <c r="AR119" s="876"/>
      <c r="AS119" s="876"/>
      <c r="AT119" s="877"/>
      <c r="AU119" s="917"/>
      <c r="AV119" s="918"/>
      <c r="AW119" s="918"/>
      <c r="AX119" s="918"/>
      <c r="AY119" s="918"/>
      <c r="AZ119" s="237" t="s">
        <v>189</v>
      </c>
      <c r="BA119" s="237"/>
      <c r="BB119" s="237"/>
      <c r="BC119" s="237"/>
      <c r="BD119" s="237"/>
      <c r="BE119" s="237"/>
      <c r="BF119" s="237"/>
      <c r="BG119" s="237"/>
      <c r="BH119" s="237"/>
      <c r="BI119" s="237"/>
      <c r="BJ119" s="237"/>
      <c r="BK119" s="237"/>
      <c r="BL119" s="237"/>
      <c r="BM119" s="237"/>
      <c r="BN119" s="237"/>
      <c r="BO119" s="860" t="s">
        <v>476</v>
      </c>
      <c r="BP119" s="861"/>
      <c r="BQ119" s="862">
        <v>29361367</v>
      </c>
      <c r="BR119" s="828"/>
      <c r="BS119" s="828"/>
      <c r="BT119" s="828"/>
      <c r="BU119" s="828"/>
      <c r="BV119" s="828">
        <v>29459047</v>
      </c>
      <c r="BW119" s="828"/>
      <c r="BX119" s="828"/>
      <c r="BY119" s="828"/>
      <c r="BZ119" s="828"/>
      <c r="CA119" s="828">
        <v>27596474</v>
      </c>
      <c r="CB119" s="828"/>
      <c r="CC119" s="828"/>
      <c r="CD119" s="828"/>
      <c r="CE119" s="828"/>
      <c r="CF119" s="731"/>
      <c r="CG119" s="732"/>
      <c r="CH119" s="732"/>
      <c r="CI119" s="732"/>
      <c r="CJ119" s="817"/>
      <c r="CK119" s="911"/>
      <c r="CL119" s="806"/>
      <c r="CM119" s="821" t="s">
        <v>477</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478</v>
      </c>
      <c r="DH119" s="747"/>
      <c r="DI119" s="747"/>
      <c r="DJ119" s="747"/>
      <c r="DK119" s="748"/>
      <c r="DL119" s="749" t="s">
        <v>479</v>
      </c>
      <c r="DM119" s="747"/>
      <c r="DN119" s="747"/>
      <c r="DO119" s="747"/>
      <c r="DP119" s="748"/>
      <c r="DQ119" s="749" t="s">
        <v>478</v>
      </c>
      <c r="DR119" s="747"/>
      <c r="DS119" s="747"/>
      <c r="DT119" s="747"/>
      <c r="DU119" s="748"/>
      <c r="DV119" s="831" t="s">
        <v>480</v>
      </c>
      <c r="DW119" s="832"/>
      <c r="DX119" s="832"/>
      <c r="DY119" s="832"/>
      <c r="DZ119" s="833"/>
    </row>
    <row r="120" spans="1:130" s="214" customFormat="1" ht="26.25" customHeight="1" x14ac:dyDescent="0.15">
      <c r="A120" s="803"/>
      <c r="B120" s="804"/>
      <c r="C120" s="798" t="s">
        <v>452</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129</v>
      </c>
      <c r="AB120" s="763"/>
      <c r="AC120" s="763"/>
      <c r="AD120" s="763"/>
      <c r="AE120" s="764"/>
      <c r="AF120" s="765" t="s">
        <v>129</v>
      </c>
      <c r="AG120" s="763"/>
      <c r="AH120" s="763"/>
      <c r="AI120" s="763"/>
      <c r="AJ120" s="764"/>
      <c r="AK120" s="765" t="s">
        <v>481</v>
      </c>
      <c r="AL120" s="763"/>
      <c r="AM120" s="763"/>
      <c r="AN120" s="763"/>
      <c r="AO120" s="764"/>
      <c r="AP120" s="807" t="s">
        <v>450</v>
      </c>
      <c r="AQ120" s="808"/>
      <c r="AR120" s="808"/>
      <c r="AS120" s="808"/>
      <c r="AT120" s="809"/>
      <c r="AU120" s="863" t="s">
        <v>482</v>
      </c>
      <c r="AV120" s="864"/>
      <c r="AW120" s="864"/>
      <c r="AX120" s="864"/>
      <c r="AY120" s="865"/>
      <c r="AZ120" s="843" t="s">
        <v>483</v>
      </c>
      <c r="BA120" s="791"/>
      <c r="BB120" s="791"/>
      <c r="BC120" s="791"/>
      <c r="BD120" s="791"/>
      <c r="BE120" s="791"/>
      <c r="BF120" s="791"/>
      <c r="BG120" s="791"/>
      <c r="BH120" s="791"/>
      <c r="BI120" s="791"/>
      <c r="BJ120" s="791"/>
      <c r="BK120" s="791"/>
      <c r="BL120" s="791"/>
      <c r="BM120" s="791"/>
      <c r="BN120" s="791"/>
      <c r="BO120" s="791"/>
      <c r="BP120" s="792"/>
      <c r="BQ120" s="844">
        <v>12780440</v>
      </c>
      <c r="BR120" s="825"/>
      <c r="BS120" s="825"/>
      <c r="BT120" s="825"/>
      <c r="BU120" s="825"/>
      <c r="BV120" s="825">
        <v>12255694</v>
      </c>
      <c r="BW120" s="825"/>
      <c r="BX120" s="825"/>
      <c r="BY120" s="825"/>
      <c r="BZ120" s="825"/>
      <c r="CA120" s="825">
        <v>13863681</v>
      </c>
      <c r="CB120" s="825"/>
      <c r="CC120" s="825"/>
      <c r="CD120" s="825"/>
      <c r="CE120" s="825"/>
      <c r="CF120" s="849">
        <v>141.5</v>
      </c>
      <c r="CG120" s="850"/>
      <c r="CH120" s="850"/>
      <c r="CI120" s="850"/>
      <c r="CJ120" s="850"/>
      <c r="CK120" s="851" t="s">
        <v>484</v>
      </c>
      <c r="CL120" s="835"/>
      <c r="CM120" s="835"/>
      <c r="CN120" s="835"/>
      <c r="CO120" s="836"/>
      <c r="CP120" s="855" t="s">
        <v>485</v>
      </c>
      <c r="CQ120" s="856"/>
      <c r="CR120" s="856"/>
      <c r="CS120" s="856"/>
      <c r="CT120" s="856"/>
      <c r="CU120" s="856"/>
      <c r="CV120" s="856"/>
      <c r="CW120" s="856"/>
      <c r="CX120" s="856"/>
      <c r="CY120" s="856"/>
      <c r="CZ120" s="856"/>
      <c r="DA120" s="856"/>
      <c r="DB120" s="856"/>
      <c r="DC120" s="856"/>
      <c r="DD120" s="856"/>
      <c r="DE120" s="856"/>
      <c r="DF120" s="857"/>
      <c r="DG120" s="844" t="s">
        <v>486</v>
      </c>
      <c r="DH120" s="825"/>
      <c r="DI120" s="825"/>
      <c r="DJ120" s="825"/>
      <c r="DK120" s="825"/>
      <c r="DL120" s="825">
        <v>1565788</v>
      </c>
      <c r="DM120" s="825"/>
      <c r="DN120" s="825"/>
      <c r="DO120" s="825"/>
      <c r="DP120" s="825"/>
      <c r="DQ120" s="825">
        <v>2320616</v>
      </c>
      <c r="DR120" s="825"/>
      <c r="DS120" s="825"/>
      <c r="DT120" s="825"/>
      <c r="DU120" s="825"/>
      <c r="DV120" s="826">
        <v>23.7</v>
      </c>
      <c r="DW120" s="826"/>
      <c r="DX120" s="826"/>
      <c r="DY120" s="826"/>
      <c r="DZ120" s="827"/>
    </row>
    <row r="121" spans="1:130" s="214" customFormat="1" ht="26.25" customHeight="1" x14ac:dyDescent="0.15">
      <c r="A121" s="803"/>
      <c r="B121" s="804"/>
      <c r="C121" s="846" t="s">
        <v>487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448</v>
      </c>
      <c r="AB121" s="763"/>
      <c r="AC121" s="763"/>
      <c r="AD121" s="763"/>
      <c r="AE121" s="764"/>
      <c r="AF121" s="765" t="s">
        <v>480</v>
      </c>
      <c r="AG121" s="763"/>
      <c r="AH121" s="763"/>
      <c r="AI121" s="763"/>
      <c r="AJ121" s="764"/>
      <c r="AK121" s="765" t="s">
        <v>450</v>
      </c>
      <c r="AL121" s="763"/>
      <c r="AM121" s="763"/>
      <c r="AN121" s="763"/>
      <c r="AO121" s="764"/>
      <c r="AP121" s="807" t="s">
        <v>481</v>
      </c>
      <c r="AQ121" s="808"/>
      <c r="AR121" s="808"/>
      <c r="AS121" s="808"/>
      <c r="AT121" s="809"/>
      <c r="AU121" s="866"/>
      <c r="AV121" s="867"/>
      <c r="AW121" s="867"/>
      <c r="AX121" s="867"/>
      <c r="AY121" s="868"/>
      <c r="AZ121" s="798" t="s">
        <v>488</v>
      </c>
      <c r="BA121" s="735"/>
      <c r="BB121" s="735"/>
      <c r="BC121" s="735"/>
      <c r="BD121" s="735"/>
      <c r="BE121" s="735"/>
      <c r="BF121" s="735"/>
      <c r="BG121" s="735"/>
      <c r="BH121" s="735"/>
      <c r="BI121" s="735"/>
      <c r="BJ121" s="735"/>
      <c r="BK121" s="735"/>
      <c r="BL121" s="735"/>
      <c r="BM121" s="735"/>
      <c r="BN121" s="735"/>
      <c r="BO121" s="735"/>
      <c r="BP121" s="736"/>
      <c r="BQ121" s="799">
        <v>94093</v>
      </c>
      <c r="BR121" s="800"/>
      <c r="BS121" s="800"/>
      <c r="BT121" s="800"/>
      <c r="BU121" s="800"/>
      <c r="BV121" s="800">
        <v>59548</v>
      </c>
      <c r="BW121" s="800"/>
      <c r="BX121" s="800"/>
      <c r="BY121" s="800"/>
      <c r="BZ121" s="800"/>
      <c r="CA121" s="800">
        <v>28982</v>
      </c>
      <c r="CB121" s="800"/>
      <c r="CC121" s="800"/>
      <c r="CD121" s="800"/>
      <c r="CE121" s="800"/>
      <c r="CF121" s="858">
        <v>0.3</v>
      </c>
      <c r="CG121" s="859"/>
      <c r="CH121" s="859"/>
      <c r="CI121" s="859"/>
      <c r="CJ121" s="859"/>
      <c r="CK121" s="852"/>
      <c r="CL121" s="838"/>
      <c r="CM121" s="838"/>
      <c r="CN121" s="838"/>
      <c r="CO121" s="839"/>
      <c r="CP121" s="818" t="s">
        <v>489</v>
      </c>
      <c r="CQ121" s="819"/>
      <c r="CR121" s="819"/>
      <c r="CS121" s="819"/>
      <c r="CT121" s="819"/>
      <c r="CU121" s="819"/>
      <c r="CV121" s="819"/>
      <c r="CW121" s="819"/>
      <c r="CX121" s="819"/>
      <c r="CY121" s="819"/>
      <c r="CZ121" s="819"/>
      <c r="DA121" s="819"/>
      <c r="DB121" s="819"/>
      <c r="DC121" s="819"/>
      <c r="DD121" s="819"/>
      <c r="DE121" s="819"/>
      <c r="DF121" s="820"/>
      <c r="DG121" s="799">
        <v>1933658</v>
      </c>
      <c r="DH121" s="800"/>
      <c r="DI121" s="800"/>
      <c r="DJ121" s="800"/>
      <c r="DK121" s="800"/>
      <c r="DL121" s="800">
        <v>1764250</v>
      </c>
      <c r="DM121" s="800"/>
      <c r="DN121" s="800"/>
      <c r="DO121" s="800"/>
      <c r="DP121" s="800"/>
      <c r="DQ121" s="800">
        <v>1587769</v>
      </c>
      <c r="DR121" s="800"/>
      <c r="DS121" s="800"/>
      <c r="DT121" s="800"/>
      <c r="DU121" s="800"/>
      <c r="DV121" s="777">
        <v>16.2</v>
      </c>
      <c r="DW121" s="777"/>
      <c r="DX121" s="777"/>
      <c r="DY121" s="777"/>
      <c r="DZ121" s="778"/>
    </row>
    <row r="122" spans="1:130" s="214" customFormat="1" ht="26.25" customHeight="1" x14ac:dyDescent="0.15">
      <c r="A122" s="803"/>
      <c r="B122" s="804"/>
      <c r="C122" s="798" t="s">
        <v>463</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481</v>
      </c>
      <c r="AB122" s="763"/>
      <c r="AC122" s="763"/>
      <c r="AD122" s="763"/>
      <c r="AE122" s="764"/>
      <c r="AF122" s="765" t="s">
        <v>129</v>
      </c>
      <c r="AG122" s="763"/>
      <c r="AH122" s="763"/>
      <c r="AI122" s="763"/>
      <c r="AJ122" s="764"/>
      <c r="AK122" s="765" t="s">
        <v>450</v>
      </c>
      <c r="AL122" s="763"/>
      <c r="AM122" s="763"/>
      <c r="AN122" s="763"/>
      <c r="AO122" s="764"/>
      <c r="AP122" s="807" t="s">
        <v>129</v>
      </c>
      <c r="AQ122" s="808"/>
      <c r="AR122" s="808"/>
      <c r="AS122" s="808"/>
      <c r="AT122" s="809"/>
      <c r="AU122" s="866"/>
      <c r="AV122" s="867"/>
      <c r="AW122" s="867"/>
      <c r="AX122" s="867"/>
      <c r="AY122" s="868"/>
      <c r="AZ122" s="821" t="s">
        <v>490</v>
      </c>
      <c r="BA122" s="822"/>
      <c r="BB122" s="822"/>
      <c r="BC122" s="822"/>
      <c r="BD122" s="822"/>
      <c r="BE122" s="822"/>
      <c r="BF122" s="822"/>
      <c r="BG122" s="822"/>
      <c r="BH122" s="822"/>
      <c r="BI122" s="822"/>
      <c r="BJ122" s="822"/>
      <c r="BK122" s="822"/>
      <c r="BL122" s="822"/>
      <c r="BM122" s="822"/>
      <c r="BN122" s="822"/>
      <c r="BO122" s="822"/>
      <c r="BP122" s="823"/>
      <c r="BQ122" s="862">
        <v>21031638</v>
      </c>
      <c r="BR122" s="828"/>
      <c r="BS122" s="828"/>
      <c r="BT122" s="828"/>
      <c r="BU122" s="828"/>
      <c r="BV122" s="828">
        <v>21586072</v>
      </c>
      <c r="BW122" s="828"/>
      <c r="BX122" s="828"/>
      <c r="BY122" s="828"/>
      <c r="BZ122" s="828"/>
      <c r="CA122" s="828">
        <v>21700019</v>
      </c>
      <c r="CB122" s="828"/>
      <c r="CC122" s="828"/>
      <c r="CD122" s="828"/>
      <c r="CE122" s="828"/>
      <c r="CF122" s="829">
        <v>221.5</v>
      </c>
      <c r="CG122" s="830"/>
      <c r="CH122" s="830"/>
      <c r="CI122" s="830"/>
      <c r="CJ122" s="830"/>
      <c r="CK122" s="852"/>
      <c r="CL122" s="838"/>
      <c r="CM122" s="838"/>
      <c r="CN122" s="838"/>
      <c r="CO122" s="839"/>
      <c r="CP122" s="818" t="s">
        <v>491</v>
      </c>
      <c r="CQ122" s="819"/>
      <c r="CR122" s="819"/>
      <c r="CS122" s="819"/>
      <c r="CT122" s="819"/>
      <c r="CU122" s="819"/>
      <c r="CV122" s="819"/>
      <c r="CW122" s="819"/>
      <c r="CX122" s="819"/>
      <c r="CY122" s="819"/>
      <c r="CZ122" s="819"/>
      <c r="DA122" s="819"/>
      <c r="DB122" s="819"/>
      <c r="DC122" s="819"/>
      <c r="DD122" s="819"/>
      <c r="DE122" s="819"/>
      <c r="DF122" s="820"/>
      <c r="DG122" s="799">
        <v>149178</v>
      </c>
      <c r="DH122" s="800"/>
      <c r="DI122" s="800"/>
      <c r="DJ122" s="800"/>
      <c r="DK122" s="800"/>
      <c r="DL122" s="800">
        <v>133534</v>
      </c>
      <c r="DM122" s="800"/>
      <c r="DN122" s="800"/>
      <c r="DO122" s="800"/>
      <c r="DP122" s="800"/>
      <c r="DQ122" s="800">
        <v>115695</v>
      </c>
      <c r="DR122" s="800"/>
      <c r="DS122" s="800"/>
      <c r="DT122" s="800"/>
      <c r="DU122" s="800"/>
      <c r="DV122" s="777">
        <v>1.2</v>
      </c>
      <c r="DW122" s="777"/>
      <c r="DX122" s="777"/>
      <c r="DY122" s="777"/>
      <c r="DZ122" s="778"/>
    </row>
    <row r="123" spans="1:130" s="214" customFormat="1" ht="26.25" customHeight="1" x14ac:dyDescent="0.15">
      <c r="A123" s="803"/>
      <c r="B123" s="804"/>
      <c r="C123" s="798" t="s">
        <v>469</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481</v>
      </c>
      <c r="AB123" s="763"/>
      <c r="AC123" s="763"/>
      <c r="AD123" s="763"/>
      <c r="AE123" s="764"/>
      <c r="AF123" s="765" t="s">
        <v>478</v>
      </c>
      <c r="AG123" s="763"/>
      <c r="AH123" s="763"/>
      <c r="AI123" s="763"/>
      <c r="AJ123" s="764"/>
      <c r="AK123" s="765" t="s">
        <v>492</v>
      </c>
      <c r="AL123" s="763"/>
      <c r="AM123" s="763"/>
      <c r="AN123" s="763"/>
      <c r="AO123" s="764"/>
      <c r="AP123" s="807" t="s">
        <v>493</v>
      </c>
      <c r="AQ123" s="808"/>
      <c r="AR123" s="808"/>
      <c r="AS123" s="808"/>
      <c r="AT123" s="809"/>
      <c r="AU123" s="869"/>
      <c r="AV123" s="870"/>
      <c r="AW123" s="870"/>
      <c r="AX123" s="870"/>
      <c r="AY123" s="870"/>
      <c r="AZ123" s="237" t="s">
        <v>189</v>
      </c>
      <c r="BA123" s="237"/>
      <c r="BB123" s="237"/>
      <c r="BC123" s="237"/>
      <c r="BD123" s="237"/>
      <c r="BE123" s="237"/>
      <c r="BF123" s="237"/>
      <c r="BG123" s="237"/>
      <c r="BH123" s="237"/>
      <c r="BI123" s="237"/>
      <c r="BJ123" s="237"/>
      <c r="BK123" s="237"/>
      <c r="BL123" s="237"/>
      <c r="BM123" s="237"/>
      <c r="BN123" s="237"/>
      <c r="BO123" s="860" t="s">
        <v>494</v>
      </c>
      <c r="BP123" s="861"/>
      <c r="BQ123" s="815">
        <v>33906171</v>
      </c>
      <c r="BR123" s="816"/>
      <c r="BS123" s="816"/>
      <c r="BT123" s="816"/>
      <c r="BU123" s="816"/>
      <c r="BV123" s="816">
        <v>33901314</v>
      </c>
      <c r="BW123" s="816"/>
      <c r="BX123" s="816"/>
      <c r="BY123" s="816"/>
      <c r="BZ123" s="816"/>
      <c r="CA123" s="816">
        <v>35592682</v>
      </c>
      <c r="CB123" s="816"/>
      <c r="CC123" s="816"/>
      <c r="CD123" s="816"/>
      <c r="CE123" s="816"/>
      <c r="CF123" s="731"/>
      <c r="CG123" s="732"/>
      <c r="CH123" s="732"/>
      <c r="CI123" s="732"/>
      <c r="CJ123" s="817"/>
      <c r="CK123" s="852"/>
      <c r="CL123" s="838"/>
      <c r="CM123" s="838"/>
      <c r="CN123" s="838"/>
      <c r="CO123" s="839"/>
      <c r="CP123" s="818" t="s">
        <v>495</v>
      </c>
      <c r="CQ123" s="819"/>
      <c r="CR123" s="819"/>
      <c r="CS123" s="819"/>
      <c r="CT123" s="819"/>
      <c r="CU123" s="819"/>
      <c r="CV123" s="819"/>
      <c r="CW123" s="819"/>
      <c r="CX123" s="819"/>
      <c r="CY123" s="819"/>
      <c r="CZ123" s="819"/>
      <c r="DA123" s="819"/>
      <c r="DB123" s="819"/>
      <c r="DC123" s="819"/>
      <c r="DD123" s="819"/>
      <c r="DE123" s="819"/>
      <c r="DF123" s="820"/>
      <c r="DG123" s="762">
        <v>565850</v>
      </c>
      <c r="DH123" s="763"/>
      <c r="DI123" s="763"/>
      <c r="DJ123" s="763"/>
      <c r="DK123" s="764"/>
      <c r="DL123" s="765">
        <v>526340</v>
      </c>
      <c r="DM123" s="763"/>
      <c r="DN123" s="763"/>
      <c r="DO123" s="763"/>
      <c r="DP123" s="764"/>
      <c r="DQ123" s="765">
        <v>108085</v>
      </c>
      <c r="DR123" s="763"/>
      <c r="DS123" s="763"/>
      <c r="DT123" s="763"/>
      <c r="DU123" s="764"/>
      <c r="DV123" s="807">
        <v>1.1000000000000001</v>
      </c>
      <c r="DW123" s="808"/>
      <c r="DX123" s="808"/>
      <c r="DY123" s="808"/>
      <c r="DZ123" s="809"/>
    </row>
    <row r="124" spans="1:130" s="214" customFormat="1" ht="26.25" customHeight="1" thickBot="1" x14ac:dyDescent="0.2">
      <c r="A124" s="803"/>
      <c r="B124" s="804"/>
      <c r="C124" s="798" t="s">
        <v>472</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481</v>
      </c>
      <c r="AB124" s="763"/>
      <c r="AC124" s="763"/>
      <c r="AD124" s="763"/>
      <c r="AE124" s="764"/>
      <c r="AF124" s="765" t="s">
        <v>481</v>
      </c>
      <c r="AG124" s="763"/>
      <c r="AH124" s="763"/>
      <c r="AI124" s="763"/>
      <c r="AJ124" s="764"/>
      <c r="AK124" s="765" t="s">
        <v>496</v>
      </c>
      <c r="AL124" s="763"/>
      <c r="AM124" s="763"/>
      <c r="AN124" s="763"/>
      <c r="AO124" s="764"/>
      <c r="AP124" s="807" t="s">
        <v>129</v>
      </c>
      <c r="AQ124" s="808"/>
      <c r="AR124" s="808"/>
      <c r="AS124" s="808"/>
      <c r="AT124" s="809"/>
      <c r="AU124" s="810" t="s">
        <v>497</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450</v>
      </c>
      <c r="BR124" s="814"/>
      <c r="BS124" s="814"/>
      <c r="BT124" s="814"/>
      <c r="BU124" s="814"/>
      <c r="BV124" s="814" t="s">
        <v>486</v>
      </c>
      <c r="BW124" s="814"/>
      <c r="BX124" s="814"/>
      <c r="BY124" s="814"/>
      <c r="BZ124" s="814"/>
      <c r="CA124" s="814" t="s">
        <v>481</v>
      </c>
      <c r="CB124" s="814"/>
      <c r="CC124" s="814"/>
      <c r="CD124" s="814"/>
      <c r="CE124" s="814"/>
      <c r="CF124" s="709"/>
      <c r="CG124" s="710"/>
      <c r="CH124" s="710"/>
      <c r="CI124" s="710"/>
      <c r="CJ124" s="845"/>
      <c r="CK124" s="853"/>
      <c r="CL124" s="853"/>
      <c r="CM124" s="853"/>
      <c r="CN124" s="853"/>
      <c r="CO124" s="854"/>
      <c r="CP124" s="818" t="s">
        <v>498</v>
      </c>
      <c r="CQ124" s="819"/>
      <c r="CR124" s="819"/>
      <c r="CS124" s="819"/>
      <c r="CT124" s="819"/>
      <c r="CU124" s="819"/>
      <c r="CV124" s="819"/>
      <c r="CW124" s="819"/>
      <c r="CX124" s="819"/>
      <c r="CY124" s="819"/>
      <c r="CZ124" s="819"/>
      <c r="DA124" s="819"/>
      <c r="DB124" s="819"/>
      <c r="DC124" s="819"/>
      <c r="DD124" s="819"/>
      <c r="DE124" s="819"/>
      <c r="DF124" s="820"/>
      <c r="DG124" s="746">
        <v>3296095</v>
      </c>
      <c r="DH124" s="747"/>
      <c r="DI124" s="747"/>
      <c r="DJ124" s="747"/>
      <c r="DK124" s="748"/>
      <c r="DL124" s="749" t="s">
        <v>478</v>
      </c>
      <c r="DM124" s="747"/>
      <c r="DN124" s="747"/>
      <c r="DO124" s="747"/>
      <c r="DP124" s="748"/>
      <c r="DQ124" s="749" t="s">
        <v>496</v>
      </c>
      <c r="DR124" s="747"/>
      <c r="DS124" s="747"/>
      <c r="DT124" s="747"/>
      <c r="DU124" s="748"/>
      <c r="DV124" s="831" t="s">
        <v>450</v>
      </c>
      <c r="DW124" s="832"/>
      <c r="DX124" s="832"/>
      <c r="DY124" s="832"/>
      <c r="DZ124" s="833"/>
    </row>
    <row r="125" spans="1:130" s="214" customFormat="1" ht="26.25" customHeight="1" x14ac:dyDescent="0.15">
      <c r="A125" s="803"/>
      <c r="B125" s="804"/>
      <c r="C125" s="798" t="s">
        <v>475</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480</v>
      </c>
      <c r="AB125" s="763"/>
      <c r="AC125" s="763"/>
      <c r="AD125" s="763"/>
      <c r="AE125" s="764"/>
      <c r="AF125" s="765" t="s">
        <v>478</v>
      </c>
      <c r="AG125" s="763"/>
      <c r="AH125" s="763"/>
      <c r="AI125" s="763"/>
      <c r="AJ125" s="764"/>
      <c r="AK125" s="765" t="s">
        <v>448</v>
      </c>
      <c r="AL125" s="763"/>
      <c r="AM125" s="763"/>
      <c r="AN125" s="763"/>
      <c r="AO125" s="764"/>
      <c r="AP125" s="807" t="s">
        <v>486</v>
      </c>
      <c r="AQ125" s="808"/>
      <c r="AR125" s="808"/>
      <c r="AS125" s="808"/>
      <c r="AT125" s="809"/>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34" t="s">
        <v>499</v>
      </c>
      <c r="CL125" s="835"/>
      <c r="CM125" s="835"/>
      <c r="CN125" s="835"/>
      <c r="CO125" s="836"/>
      <c r="CP125" s="843" t="s">
        <v>500</v>
      </c>
      <c r="CQ125" s="791"/>
      <c r="CR125" s="791"/>
      <c r="CS125" s="791"/>
      <c r="CT125" s="791"/>
      <c r="CU125" s="791"/>
      <c r="CV125" s="791"/>
      <c r="CW125" s="791"/>
      <c r="CX125" s="791"/>
      <c r="CY125" s="791"/>
      <c r="CZ125" s="791"/>
      <c r="DA125" s="791"/>
      <c r="DB125" s="791"/>
      <c r="DC125" s="791"/>
      <c r="DD125" s="791"/>
      <c r="DE125" s="791"/>
      <c r="DF125" s="792"/>
      <c r="DG125" s="844" t="s">
        <v>450</v>
      </c>
      <c r="DH125" s="825"/>
      <c r="DI125" s="825"/>
      <c r="DJ125" s="825"/>
      <c r="DK125" s="825"/>
      <c r="DL125" s="825" t="s">
        <v>129</v>
      </c>
      <c r="DM125" s="825"/>
      <c r="DN125" s="825"/>
      <c r="DO125" s="825"/>
      <c r="DP125" s="825"/>
      <c r="DQ125" s="825" t="s">
        <v>481</v>
      </c>
      <c r="DR125" s="825"/>
      <c r="DS125" s="825"/>
      <c r="DT125" s="825"/>
      <c r="DU125" s="825"/>
      <c r="DV125" s="826" t="s">
        <v>450</v>
      </c>
      <c r="DW125" s="826"/>
      <c r="DX125" s="826"/>
      <c r="DY125" s="826"/>
      <c r="DZ125" s="827"/>
    </row>
    <row r="126" spans="1:130" s="214" customFormat="1" ht="26.25" customHeight="1" thickBot="1" x14ac:dyDescent="0.2">
      <c r="A126" s="803"/>
      <c r="B126" s="804"/>
      <c r="C126" s="798" t="s">
        <v>477</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t="s">
        <v>478</v>
      </c>
      <c r="AB126" s="763"/>
      <c r="AC126" s="763"/>
      <c r="AD126" s="763"/>
      <c r="AE126" s="764"/>
      <c r="AF126" s="765" t="s">
        <v>448</v>
      </c>
      <c r="AG126" s="763"/>
      <c r="AH126" s="763"/>
      <c r="AI126" s="763"/>
      <c r="AJ126" s="764"/>
      <c r="AK126" s="765" t="s">
        <v>478</v>
      </c>
      <c r="AL126" s="763"/>
      <c r="AM126" s="763"/>
      <c r="AN126" s="763"/>
      <c r="AO126" s="764"/>
      <c r="AP126" s="807" t="s">
        <v>480</v>
      </c>
      <c r="AQ126" s="808"/>
      <c r="AR126" s="808"/>
      <c r="AS126" s="808"/>
      <c r="AT126" s="809"/>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37"/>
      <c r="CL126" s="838"/>
      <c r="CM126" s="838"/>
      <c r="CN126" s="838"/>
      <c r="CO126" s="839"/>
      <c r="CP126" s="798" t="s">
        <v>501</v>
      </c>
      <c r="CQ126" s="735"/>
      <c r="CR126" s="735"/>
      <c r="CS126" s="735"/>
      <c r="CT126" s="735"/>
      <c r="CU126" s="735"/>
      <c r="CV126" s="735"/>
      <c r="CW126" s="735"/>
      <c r="CX126" s="735"/>
      <c r="CY126" s="735"/>
      <c r="CZ126" s="735"/>
      <c r="DA126" s="735"/>
      <c r="DB126" s="735"/>
      <c r="DC126" s="735"/>
      <c r="DD126" s="735"/>
      <c r="DE126" s="735"/>
      <c r="DF126" s="736"/>
      <c r="DG126" s="799" t="s">
        <v>481</v>
      </c>
      <c r="DH126" s="800"/>
      <c r="DI126" s="800"/>
      <c r="DJ126" s="800"/>
      <c r="DK126" s="800"/>
      <c r="DL126" s="800" t="s">
        <v>481</v>
      </c>
      <c r="DM126" s="800"/>
      <c r="DN126" s="800"/>
      <c r="DO126" s="800"/>
      <c r="DP126" s="800"/>
      <c r="DQ126" s="800" t="s">
        <v>486</v>
      </c>
      <c r="DR126" s="800"/>
      <c r="DS126" s="800"/>
      <c r="DT126" s="800"/>
      <c r="DU126" s="800"/>
      <c r="DV126" s="777" t="s">
        <v>448</v>
      </c>
      <c r="DW126" s="777"/>
      <c r="DX126" s="777"/>
      <c r="DY126" s="777"/>
      <c r="DZ126" s="778"/>
    </row>
    <row r="127" spans="1:130" s="214" customFormat="1" ht="26.25" customHeight="1" x14ac:dyDescent="0.15">
      <c r="A127" s="805"/>
      <c r="B127" s="806"/>
      <c r="C127" s="821" t="s">
        <v>502</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478</v>
      </c>
      <c r="AB127" s="763"/>
      <c r="AC127" s="763"/>
      <c r="AD127" s="763"/>
      <c r="AE127" s="764"/>
      <c r="AF127" s="765" t="s">
        <v>395</v>
      </c>
      <c r="AG127" s="763"/>
      <c r="AH127" s="763"/>
      <c r="AI127" s="763"/>
      <c r="AJ127" s="764"/>
      <c r="AK127" s="765" t="s">
        <v>448</v>
      </c>
      <c r="AL127" s="763"/>
      <c r="AM127" s="763"/>
      <c r="AN127" s="763"/>
      <c r="AO127" s="764"/>
      <c r="AP127" s="807" t="s">
        <v>448</v>
      </c>
      <c r="AQ127" s="808"/>
      <c r="AR127" s="808"/>
      <c r="AS127" s="808"/>
      <c r="AT127" s="809"/>
      <c r="AU127" s="216"/>
      <c r="AV127" s="216"/>
      <c r="AW127" s="216"/>
      <c r="AX127" s="824" t="s">
        <v>503</v>
      </c>
      <c r="AY127" s="795"/>
      <c r="AZ127" s="795"/>
      <c r="BA127" s="795"/>
      <c r="BB127" s="795"/>
      <c r="BC127" s="795"/>
      <c r="BD127" s="795"/>
      <c r="BE127" s="796"/>
      <c r="BF127" s="794" t="s">
        <v>504</v>
      </c>
      <c r="BG127" s="795"/>
      <c r="BH127" s="795"/>
      <c r="BI127" s="795"/>
      <c r="BJ127" s="795"/>
      <c r="BK127" s="795"/>
      <c r="BL127" s="796"/>
      <c r="BM127" s="794" t="s">
        <v>505</v>
      </c>
      <c r="BN127" s="795"/>
      <c r="BO127" s="795"/>
      <c r="BP127" s="795"/>
      <c r="BQ127" s="795"/>
      <c r="BR127" s="795"/>
      <c r="BS127" s="796"/>
      <c r="BT127" s="794" t="s">
        <v>506</v>
      </c>
      <c r="BU127" s="795"/>
      <c r="BV127" s="795"/>
      <c r="BW127" s="795"/>
      <c r="BX127" s="795"/>
      <c r="BY127" s="795"/>
      <c r="BZ127" s="797"/>
      <c r="CA127" s="216"/>
      <c r="CB127" s="216"/>
      <c r="CC127" s="216"/>
      <c r="CD127" s="239"/>
      <c r="CE127" s="239"/>
      <c r="CF127" s="239"/>
      <c r="CG127" s="216"/>
      <c r="CH127" s="216"/>
      <c r="CI127" s="216"/>
      <c r="CJ127" s="238"/>
      <c r="CK127" s="837"/>
      <c r="CL127" s="838"/>
      <c r="CM127" s="838"/>
      <c r="CN127" s="838"/>
      <c r="CO127" s="839"/>
      <c r="CP127" s="798" t="s">
        <v>507</v>
      </c>
      <c r="CQ127" s="735"/>
      <c r="CR127" s="735"/>
      <c r="CS127" s="735"/>
      <c r="CT127" s="735"/>
      <c r="CU127" s="735"/>
      <c r="CV127" s="735"/>
      <c r="CW127" s="735"/>
      <c r="CX127" s="735"/>
      <c r="CY127" s="735"/>
      <c r="CZ127" s="735"/>
      <c r="DA127" s="735"/>
      <c r="DB127" s="735"/>
      <c r="DC127" s="735"/>
      <c r="DD127" s="735"/>
      <c r="DE127" s="735"/>
      <c r="DF127" s="736"/>
      <c r="DG127" s="799" t="s">
        <v>129</v>
      </c>
      <c r="DH127" s="800"/>
      <c r="DI127" s="800"/>
      <c r="DJ127" s="800"/>
      <c r="DK127" s="800"/>
      <c r="DL127" s="800" t="s">
        <v>496</v>
      </c>
      <c r="DM127" s="800"/>
      <c r="DN127" s="800"/>
      <c r="DO127" s="800"/>
      <c r="DP127" s="800"/>
      <c r="DQ127" s="800" t="s">
        <v>129</v>
      </c>
      <c r="DR127" s="800"/>
      <c r="DS127" s="800"/>
      <c r="DT127" s="800"/>
      <c r="DU127" s="800"/>
      <c r="DV127" s="777" t="s">
        <v>492</v>
      </c>
      <c r="DW127" s="777"/>
      <c r="DX127" s="777"/>
      <c r="DY127" s="777"/>
      <c r="DZ127" s="778"/>
    </row>
    <row r="128" spans="1:130" s="214" customFormat="1" ht="26.25" customHeight="1" thickBot="1" x14ac:dyDescent="0.2">
      <c r="A128" s="779" t="s">
        <v>508</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509</v>
      </c>
      <c r="X128" s="781"/>
      <c r="Y128" s="781"/>
      <c r="Z128" s="782"/>
      <c r="AA128" s="783">
        <v>77165</v>
      </c>
      <c r="AB128" s="784"/>
      <c r="AC128" s="784"/>
      <c r="AD128" s="784"/>
      <c r="AE128" s="785"/>
      <c r="AF128" s="786">
        <v>38121</v>
      </c>
      <c r="AG128" s="784"/>
      <c r="AH128" s="784"/>
      <c r="AI128" s="784"/>
      <c r="AJ128" s="785"/>
      <c r="AK128" s="786">
        <v>31422</v>
      </c>
      <c r="AL128" s="784"/>
      <c r="AM128" s="784"/>
      <c r="AN128" s="784"/>
      <c r="AO128" s="785"/>
      <c r="AP128" s="787"/>
      <c r="AQ128" s="788"/>
      <c r="AR128" s="788"/>
      <c r="AS128" s="788"/>
      <c r="AT128" s="789"/>
      <c r="AU128" s="216"/>
      <c r="AV128" s="216"/>
      <c r="AW128" s="216"/>
      <c r="AX128" s="790" t="s">
        <v>510</v>
      </c>
      <c r="AY128" s="791"/>
      <c r="AZ128" s="791"/>
      <c r="BA128" s="791"/>
      <c r="BB128" s="791"/>
      <c r="BC128" s="791"/>
      <c r="BD128" s="791"/>
      <c r="BE128" s="792"/>
      <c r="BF128" s="769" t="s">
        <v>492</v>
      </c>
      <c r="BG128" s="770"/>
      <c r="BH128" s="770"/>
      <c r="BI128" s="770"/>
      <c r="BJ128" s="770"/>
      <c r="BK128" s="770"/>
      <c r="BL128" s="793"/>
      <c r="BM128" s="769">
        <v>13.03</v>
      </c>
      <c r="BN128" s="770"/>
      <c r="BO128" s="770"/>
      <c r="BP128" s="770"/>
      <c r="BQ128" s="770"/>
      <c r="BR128" s="770"/>
      <c r="BS128" s="793"/>
      <c r="BT128" s="769">
        <v>20</v>
      </c>
      <c r="BU128" s="770"/>
      <c r="BV128" s="770"/>
      <c r="BW128" s="770"/>
      <c r="BX128" s="770"/>
      <c r="BY128" s="770"/>
      <c r="BZ128" s="771"/>
      <c r="CA128" s="239"/>
      <c r="CB128" s="239"/>
      <c r="CC128" s="239"/>
      <c r="CD128" s="239"/>
      <c r="CE128" s="239"/>
      <c r="CF128" s="239"/>
      <c r="CG128" s="216"/>
      <c r="CH128" s="216"/>
      <c r="CI128" s="216"/>
      <c r="CJ128" s="238"/>
      <c r="CK128" s="840"/>
      <c r="CL128" s="841"/>
      <c r="CM128" s="841"/>
      <c r="CN128" s="841"/>
      <c r="CO128" s="842"/>
      <c r="CP128" s="772" t="s">
        <v>511</v>
      </c>
      <c r="CQ128" s="713"/>
      <c r="CR128" s="713"/>
      <c r="CS128" s="713"/>
      <c r="CT128" s="713"/>
      <c r="CU128" s="713"/>
      <c r="CV128" s="713"/>
      <c r="CW128" s="713"/>
      <c r="CX128" s="713"/>
      <c r="CY128" s="713"/>
      <c r="CZ128" s="713"/>
      <c r="DA128" s="713"/>
      <c r="DB128" s="713"/>
      <c r="DC128" s="713"/>
      <c r="DD128" s="713"/>
      <c r="DE128" s="713"/>
      <c r="DF128" s="714"/>
      <c r="DG128" s="773">
        <v>1533</v>
      </c>
      <c r="DH128" s="774"/>
      <c r="DI128" s="774"/>
      <c r="DJ128" s="774"/>
      <c r="DK128" s="774"/>
      <c r="DL128" s="774">
        <v>1152</v>
      </c>
      <c r="DM128" s="774"/>
      <c r="DN128" s="774"/>
      <c r="DO128" s="774"/>
      <c r="DP128" s="774"/>
      <c r="DQ128" s="774">
        <v>270</v>
      </c>
      <c r="DR128" s="774"/>
      <c r="DS128" s="774"/>
      <c r="DT128" s="774"/>
      <c r="DU128" s="774"/>
      <c r="DV128" s="775">
        <v>0</v>
      </c>
      <c r="DW128" s="775"/>
      <c r="DX128" s="775"/>
      <c r="DY128" s="775"/>
      <c r="DZ128" s="776"/>
    </row>
    <row r="129" spans="1:131" s="214" customFormat="1" ht="26.25" customHeight="1" x14ac:dyDescent="0.15">
      <c r="A129" s="757" t="s">
        <v>106</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512</v>
      </c>
      <c r="X129" s="760"/>
      <c r="Y129" s="760"/>
      <c r="Z129" s="761"/>
      <c r="AA129" s="762">
        <v>11788810</v>
      </c>
      <c r="AB129" s="763"/>
      <c r="AC129" s="763"/>
      <c r="AD129" s="763"/>
      <c r="AE129" s="764"/>
      <c r="AF129" s="765">
        <v>11988859</v>
      </c>
      <c r="AG129" s="763"/>
      <c r="AH129" s="763"/>
      <c r="AI129" s="763"/>
      <c r="AJ129" s="764"/>
      <c r="AK129" s="765">
        <v>12249576</v>
      </c>
      <c r="AL129" s="763"/>
      <c r="AM129" s="763"/>
      <c r="AN129" s="763"/>
      <c r="AO129" s="764"/>
      <c r="AP129" s="766"/>
      <c r="AQ129" s="767"/>
      <c r="AR129" s="767"/>
      <c r="AS129" s="767"/>
      <c r="AT129" s="768"/>
      <c r="AU129" s="217"/>
      <c r="AV129" s="217"/>
      <c r="AW129" s="217"/>
      <c r="AX129" s="734" t="s">
        <v>513</v>
      </c>
      <c r="AY129" s="735"/>
      <c r="AZ129" s="735"/>
      <c r="BA129" s="735"/>
      <c r="BB129" s="735"/>
      <c r="BC129" s="735"/>
      <c r="BD129" s="735"/>
      <c r="BE129" s="736"/>
      <c r="BF129" s="753" t="s">
        <v>481</v>
      </c>
      <c r="BG129" s="754"/>
      <c r="BH129" s="754"/>
      <c r="BI129" s="754"/>
      <c r="BJ129" s="754"/>
      <c r="BK129" s="754"/>
      <c r="BL129" s="755"/>
      <c r="BM129" s="753">
        <v>18.03</v>
      </c>
      <c r="BN129" s="754"/>
      <c r="BO129" s="754"/>
      <c r="BP129" s="754"/>
      <c r="BQ129" s="754"/>
      <c r="BR129" s="754"/>
      <c r="BS129" s="755"/>
      <c r="BT129" s="753">
        <v>30</v>
      </c>
      <c r="BU129" s="754"/>
      <c r="BV129" s="754"/>
      <c r="BW129" s="754"/>
      <c r="BX129" s="754"/>
      <c r="BY129" s="754"/>
      <c r="BZ129" s="756"/>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57" t="s">
        <v>514</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515</v>
      </c>
      <c r="X130" s="760"/>
      <c r="Y130" s="760"/>
      <c r="Z130" s="761"/>
      <c r="AA130" s="762">
        <v>2356250</v>
      </c>
      <c r="AB130" s="763"/>
      <c r="AC130" s="763"/>
      <c r="AD130" s="763"/>
      <c r="AE130" s="764"/>
      <c r="AF130" s="765">
        <v>2527445</v>
      </c>
      <c r="AG130" s="763"/>
      <c r="AH130" s="763"/>
      <c r="AI130" s="763"/>
      <c r="AJ130" s="764"/>
      <c r="AK130" s="765">
        <v>2450718</v>
      </c>
      <c r="AL130" s="763"/>
      <c r="AM130" s="763"/>
      <c r="AN130" s="763"/>
      <c r="AO130" s="764"/>
      <c r="AP130" s="766"/>
      <c r="AQ130" s="767"/>
      <c r="AR130" s="767"/>
      <c r="AS130" s="767"/>
      <c r="AT130" s="768"/>
      <c r="AU130" s="217"/>
      <c r="AV130" s="217"/>
      <c r="AW130" s="217"/>
      <c r="AX130" s="734" t="s">
        <v>516</v>
      </c>
      <c r="AY130" s="735"/>
      <c r="AZ130" s="735"/>
      <c r="BA130" s="735"/>
      <c r="BB130" s="735"/>
      <c r="BC130" s="735"/>
      <c r="BD130" s="735"/>
      <c r="BE130" s="736"/>
      <c r="BF130" s="737">
        <v>4.5</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517</v>
      </c>
      <c r="X131" s="744"/>
      <c r="Y131" s="744"/>
      <c r="Z131" s="745"/>
      <c r="AA131" s="746">
        <v>9432560</v>
      </c>
      <c r="AB131" s="747"/>
      <c r="AC131" s="747"/>
      <c r="AD131" s="747"/>
      <c r="AE131" s="748"/>
      <c r="AF131" s="749">
        <v>9461414</v>
      </c>
      <c r="AG131" s="747"/>
      <c r="AH131" s="747"/>
      <c r="AI131" s="747"/>
      <c r="AJ131" s="748"/>
      <c r="AK131" s="749">
        <v>9798858</v>
      </c>
      <c r="AL131" s="747"/>
      <c r="AM131" s="747"/>
      <c r="AN131" s="747"/>
      <c r="AO131" s="748"/>
      <c r="AP131" s="750"/>
      <c r="AQ131" s="751"/>
      <c r="AR131" s="751"/>
      <c r="AS131" s="751"/>
      <c r="AT131" s="752"/>
      <c r="AU131" s="217"/>
      <c r="AV131" s="217"/>
      <c r="AW131" s="217"/>
      <c r="AX131" s="712" t="s">
        <v>518</v>
      </c>
      <c r="AY131" s="713"/>
      <c r="AZ131" s="713"/>
      <c r="BA131" s="713"/>
      <c r="BB131" s="713"/>
      <c r="BC131" s="713"/>
      <c r="BD131" s="713"/>
      <c r="BE131" s="714"/>
      <c r="BF131" s="715" t="s">
        <v>481</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21" t="s">
        <v>519</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520</v>
      </c>
      <c r="W132" s="725"/>
      <c r="X132" s="725"/>
      <c r="Y132" s="725"/>
      <c r="Z132" s="726"/>
      <c r="AA132" s="727">
        <v>6.3175002329999996</v>
      </c>
      <c r="AB132" s="728"/>
      <c r="AC132" s="728"/>
      <c r="AD132" s="728"/>
      <c r="AE132" s="729"/>
      <c r="AF132" s="730">
        <v>3.0127949159999998</v>
      </c>
      <c r="AG132" s="728"/>
      <c r="AH132" s="728"/>
      <c r="AI132" s="728"/>
      <c r="AJ132" s="729"/>
      <c r="AK132" s="730">
        <v>4.2778250279999996</v>
      </c>
      <c r="AL132" s="728"/>
      <c r="AM132" s="728"/>
      <c r="AN132" s="728"/>
      <c r="AO132" s="729"/>
      <c r="AP132" s="731"/>
      <c r="AQ132" s="732"/>
      <c r="AR132" s="732"/>
      <c r="AS132" s="732"/>
      <c r="AT132" s="73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521</v>
      </c>
      <c r="W133" s="704"/>
      <c r="X133" s="704"/>
      <c r="Y133" s="704"/>
      <c r="Z133" s="705"/>
      <c r="AA133" s="706">
        <v>7.4</v>
      </c>
      <c r="AB133" s="707"/>
      <c r="AC133" s="707"/>
      <c r="AD133" s="707"/>
      <c r="AE133" s="708"/>
      <c r="AF133" s="706">
        <v>5.4</v>
      </c>
      <c r="AG133" s="707"/>
      <c r="AH133" s="707"/>
      <c r="AI133" s="707"/>
      <c r="AJ133" s="708"/>
      <c r="AK133" s="706">
        <v>4.5</v>
      </c>
      <c r="AL133" s="707"/>
      <c r="AM133" s="707"/>
      <c r="AN133" s="707"/>
      <c r="AO133" s="708"/>
      <c r="AP133" s="709"/>
      <c r="AQ133" s="710"/>
      <c r="AR133" s="710"/>
      <c r="AS133" s="710"/>
      <c r="AT133" s="711"/>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fCF99wU1QUR6ulCy3tuq1Adln4wY0SL8IoZyd3VchqbKytbM1sQ24cFBpYqr9fsPjOkW+PqBJqwdX2WV2QuILw==" saltValue="mnQ1MEZj7PNtFRnVJjwfR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522</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sheetProtection algorithmName="SHA-512" hashValue="GL0Rn1JfgwYpzS9CZ9D9yWsAVdVAxMD+QXUfrGOHk82Zonub0aL7JgIZStWVXoYDe27K0wwfdbfmFThE7p1JEQ==" saltValue="epCvkN9gJUJwZu93weAcz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4ZO/5+Q9qwhSZ3CJeg9Gw+TSCf5f82wX3dLjarPngFAZdAoJ6sXb0MrhXVjjWRVPEUEVBpXRmRfJXS3fMST/Q==" saltValue="Bez73fASkN+2aBpHIptAeA=="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523</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524</v>
      </c>
      <c r="AL6" s="250"/>
      <c r="AM6" s="250"/>
      <c r="AN6" s="250"/>
    </row>
    <row r="7" spans="1:46" ht="13.5" customHeight="1" x14ac:dyDescent="0.15">
      <c r="A7" s="249"/>
      <c r="AK7" s="252"/>
      <c r="AL7" s="253"/>
      <c r="AM7" s="253"/>
      <c r="AN7" s="254"/>
      <c r="AO7" s="1101" t="s">
        <v>525</v>
      </c>
      <c r="AP7" s="255"/>
      <c r="AQ7" s="256" t="s">
        <v>526</v>
      </c>
      <c r="AR7" s="257"/>
    </row>
    <row r="8" spans="1:46" x14ac:dyDescent="0.15">
      <c r="A8" s="249"/>
      <c r="AK8" s="258"/>
      <c r="AL8" s="259"/>
      <c r="AM8" s="259"/>
      <c r="AN8" s="260"/>
      <c r="AO8" s="1102"/>
      <c r="AP8" s="261" t="s">
        <v>527</v>
      </c>
      <c r="AQ8" s="262" t="s">
        <v>528</v>
      </c>
      <c r="AR8" s="263" t="s">
        <v>529</v>
      </c>
    </row>
    <row r="9" spans="1:46" x14ac:dyDescent="0.15">
      <c r="A9" s="249"/>
      <c r="AK9" s="1113" t="s">
        <v>530</v>
      </c>
      <c r="AL9" s="1114"/>
      <c r="AM9" s="1114"/>
      <c r="AN9" s="1115"/>
      <c r="AO9" s="264">
        <v>4175709</v>
      </c>
      <c r="AP9" s="264">
        <v>157319</v>
      </c>
      <c r="AQ9" s="265">
        <v>95193</v>
      </c>
      <c r="AR9" s="266">
        <v>65.3</v>
      </c>
    </row>
    <row r="10" spans="1:46" ht="13.5" customHeight="1" x14ac:dyDescent="0.15">
      <c r="A10" s="249"/>
      <c r="AK10" s="1113" t="s">
        <v>531</v>
      </c>
      <c r="AL10" s="1114"/>
      <c r="AM10" s="1114"/>
      <c r="AN10" s="1115"/>
      <c r="AO10" s="267">
        <v>506</v>
      </c>
      <c r="AP10" s="267">
        <v>19</v>
      </c>
      <c r="AQ10" s="268">
        <v>9197</v>
      </c>
      <c r="AR10" s="269">
        <v>-99.8</v>
      </c>
    </row>
    <row r="11" spans="1:46" ht="13.5" customHeight="1" x14ac:dyDescent="0.15">
      <c r="A11" s="249"/>
      <c r="AK11" s="1113" t="s">
        <v>532</v>
      </c>
      <c r="AL11" s="1114"/>
      <c r="AM11" s="1114"/>
      <c r="AN11" s="1115"/>
      <c r="AO11" s="267">
        <v>122773</v>
      </c>
      <c r="AP11" s="267">
        <v>4625</v>
      </c>
      <c r="AQ11" s="268">
        <v>1724</v>
      </c>
      <c r="AR11" s="269">
        <v>168.3</v>
      </c>
    </row>
    <row r="12" spans="1:46" ht="13.5" customHeight="1" x14ac:dyDescent="0.15">
      <c r="A12" s="249"/>
      <c r="AK12" s="1113" t="s">
        <v>533</v>
      </c>
      <c r="AL12" s="1114"/>
      <c r="AM12" s="1114"/>
      <c r="AN12" s="1115"/>
      <c r="AO12" s="267" t="s">
        <v>534</v>
      </c>
      <c r="AP12" s="267" t="s">
        <v>534</v>
      </c>
      <c r="AQ12" s="268">
        <v>4</v>
      </c>
      <c r="AR12" s="269" t="s">
        <v>534</v>
      </c>
    </row>
    <row r="13" spans="1:46" ht="13.5" customHeight="1" x14ac:dyDescent="0.15">
      <c r="A13" s="249"/>
      <c r="AK13" s="1113" t="s">
        <v>535</v>
      </c>
      <c r="AL13" s="1114"/>
      <c r="AM13" s="1114"/>
      <c r="AN13" s="1115"/>
      <c r="AO13" s="267">
        <v>236046</v>
      </c>
      <c r="AP13" s="267">
        <v>8893</v>
      </c>
      <c r="AQ13" s="268">
        <v>3651</v>
      </c>
      <c r="AR13" s="269">
        <v>143.6</v>
      </c>
    </row>
    <row r="14" spans="1:46" ht="13.5" customHeight="1" x14ac:dyDescent="0.15">
      <c r="A14" s="249"/>
      <c r="AK14" s="1113" t="s">
        <v>536</v>
      </c>
      <c r="AL14" s="1114"/>
      <c r="AM14" s="1114"/>
      <c r="AN14" s="1115"/>
      <c r="AO14" s="267">
        <v>55738</v>
      </c>
      <c r="AP14" s="267">
        <v>2100</v>
      </c>
      <c r="AQ14" s="268">
        <v>2581</v>
      </c>
      <c r="AR14" s="269">
        <v>-18.600000000000001</v>
      </c>
    </row>
    <row r="15" spans="1:46" ht="13.5" customHeight="1" x14ac:dyDescent="0.15">
      <c r="A15" s="249"/>
      <c r="AK15" s="1116" t="s">
        <v>537</v>
      </c>
      <c r="AL15" s="1117"/>
      <c r="AM15" s="1117"/>
      <c r="AN15" s="1118"/>
      <c r="AO15" s="267">
        <v>-282236</v>
      </c>
      <c r="AP15" s="267">
        <v>-10633</v>
      </c>
      <c r="AQ15" s="268">
        <v>-7170</v>
      </c>
      <c r="AR15" s="269">
        <v>48.3</v>
      </c>
    </row>
    <row r="16" spans="1:46" x14ac:dyDescent="0.15">
      <c r="A16" s="249"/>
      <c r="AK16" s="1116" t="s">
        <v>189</v>
      </c>
      <c r="AL16" s="1117"/>
      <c r="AM16" s="1117"/>
      <c r="AN16" s="1118"/>
      <c r="AO16" s="267">
        <v>4308536</v>
      </c>
      <c r="AP16" s="267">
        <v>162323</v>
      </c>
      <c r="AQ16" s="268">
        <v>105180</v>
      </c>
      <c r="AR16" s="269">
        <v>54.3</v>
      </c>
    </row>
    <row r="17" spans="1:46" x14ac:dyDescent="0.15">
      <c r="A17" s="249"/>
    </row>
    <row r="18" spans="1:46" x14ac:dyDescent="0.15">
      <c r="A18" s="249"/>
      <c r="AQ18" s="270"/>
      <c r="AR18" s="270"/>
    </row>
    <row r="19" spans="1:46" x14ac:dyDescent="0.15">
      <c r="A19" s="249"/>
      <c r="AK19" s="245" t="s">
        <v>538</v>
      </c>
    </row>
    <row r="20" spans="1:46" x14ac:dyDescent="0.15">
      <c r="A20" s="249"/>
      <c r="AK20" s="271"/>
      <c r="AL20" s="272"/>
      <c r="AM20" s="272"/>
      <c r="AN20" s="273"/>
      <c r="AO20" s="274" t="s">
        <v>539</v>
      </c>
      <c r="AP20" s="275" t="s">
        <v>540</v>
      </c>
      <c r="AQ20" s="276" t="s">
        <v>541</v>
      </c>
      <c r="AR20" s="277"/>
    </row>
    <row r="21" spans="1:46" s="250" customFormat="1" x14ac:dyDescent="0.15">
      <c r="A21" s="278"/>
      <c r="AK21" s="1119" t="s">
        <v>542</v>
      </c>
      <c r="AL21" s="1120"/>
      <c r="AM21" s="1120"/>
      <c r="AN21" s="1121"/>
      <c r="AO21" s="279">
        <v>15.37</v>
      </c>
      <c r="AP21" s="280">
        <v>9.98</v>
      </c>
      <c r="AQ21" s="281">
        <v>5.39</v>
      </c>
      <c r="AS21" s="282"/>
      <c r="AT21" s="278"/>
    </row>
    <row r="22" spans="1:46" s="250" customFormat="1" x14ac:dyDescent="0.15">
      <c r="A22" s="278"/>
      <c r="AK22" s="1119" t="s">
        <v>543</v>
      </c>
      <c r="AL22" s="1120"/>
      <c r="AM22" s="1120"/>
      <c r="AN22" s="1121"/>
      <c r="AO22" s="283">
        <v>100.9</v>
      </c>
      <c r="AP22" s="284">
        <v>97.3</v>
      </c>
      <c r="AQ22" s="285">
        <v>3.6</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12" t="s">
        <v>544</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x14ac:dyDescent="0.15">
      <c r="A27" s="290"/>
      <c r="AS27" s="245"/>
      <c r="AT27" s="245"/>
    </row>
    <row r="28" spans="1:46" ht="17.25" x14ac:dyDescent="0.15">
      <c r="A28" s="246" t="s">
        <v>545</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546</v>
      </c>
      <c r="AL29" s="250"/>
      <c r="AM29" s="250"/>
      <c r="AN29" s="250"/>
      <c r="AS29" s="292"/>
    </row>
    <row r="30" spans="1:46" ht="13.5" customHeight="1" x14ac:dyDescent="0.15">
      <c r="A30" s="249"/>
      <c r="AK30" s="252"/>
      <c r="AL30" s="253"/>
      <c r="AM30" s="253"/>
      <c r="AN30" s="254"/>
      <c r="AO30" s="1101" t="s">
        <v>525</v>
      </c>
      <c r="AP30" s="255"/>
      <c r="AQ30" s="256" t="s">
        <v>526</v>
      </c>
      <c r="AR30" s="257"/>
    </row>
    <row r="31" spans="1:46" x14ac:dyDescent="0.15">
      <c r="A31" s="249"/>
      <c r="AK31" s="258"/>
      <c r="AL31" s="259"/>
      <c r="AM31" s="259"/>
      <c r="AN31" s="260"/>
      <c r="AO31" s="1102"/>
      <c r="AP31" s="261" t="s">
        <v>527</v>
      </c>
      <c r="AQ31" s="262" t="s">
        <v>528</v>
      </c>
      <c r="AR31" s="263" t="s">
        <v>529</v>
      </c>
    </row>
    <row r="32" spans="1:46" ht="27" customHeight="1" x14ac:dyDescent="0.15">
      <c r="A32" s="249"/>
      <c r="AK32" s="1103" t="s">
        <v>547</v>
      </c>
      <c r="AL32" s="1104"/>
      <c r="AM32" s="1104"/>
      <c r="AN32" s="1105"/>
      <c r="AO32" s="293">
        <v>2464230</v>
      </c>
      <c r="AP32" s="293">
        <v>92839</v>
      </c>
      <c r="AQ32" s="294">
        <v>67244</v>
      </c>
      <c r="AR32" s="295">
        <v>38.1</v>
      </c>
    </row>
    <row r="33" spans="1:46" ht="13.5" customHeight="1" x14ac:dyDescent="0.15">
      <c r="A33" s="249"/>
      <c r="AK33" s="1103" t="s">
        <v>548</v>
      </c>
      <c r="AL33" s="1104"/>
      <c r="AM33" s="1104"/>
      <c r="AN33" s="1105"/>
      <c r="AO33" s="293" t="s">
        <v>534</v>
      </c>
      <c r="AP33" s="293" t="s">
        <v>534</v>
      </c>
      <c r="AQ33" s="294" t="s">
        <v>534</v>
      </c>
      <c r="AR33" s="295" t="s">
        <v>534</v>
      </c>
    </row>
    <row r="34" spans="1:46" ht="27" customHeight="1" x14ac:dyDescent="0.15">
      <c r="A34" s="249"/>
      <c r="AK34" s="1103" t="s">
        <v>549</v>
      </c>
      <c r="AL34" s="1104"/>
      <c r="AM34" s="1104"/>
      <c r="AN34" s="1105"/>
      <c r="AO34" s="293" t="s">
        <v>534</v>
      </c>
      <c r="AP34" s="293" t="s">
        <v>534</v>
      </c>
      <c r="AQ34" s="294">
        <v>8</v>
      </c>
      <c r="AR34" s="295" t="s">
        <v>534</v>
      </c>
    </row>
    <row r="35" spans="1:46" ht="27" customHeight="1" x14ac:dyDescent="0.15">
      <c r="A35" s="249"/>
      <c r="AK35" s="1103" t="s">
        <v>550</v>
      </c>
      <c r="AL35" s="1104"/>
      <c r="AM35" s="1104"/>
      <c r="AN35" s="1105"/>
      <c r="AO35" s="293">
        <v>437088</v>
      </c>
      <c r="AP35" s="293">
        <v>16467</v>
      </c>
      <c r="AQ35" s="294">
        <v>18547</v>
      </c>
      <c r="AR35" s="295">
        <v>-11.2</v>
      </c>
    </row>
    <row r="36" spans="1:46" ht="27" customHeight="1" x14ac:dyDescent="0.15">
      <c r="A36" s="249"/>
      <c r="AK36" s="1103" t="s">
        <v>551</v>
      </c>
      <c r="AL36" s="1104"/>
      <c r="AM36" s="1104"/>
      <c r="AN36" s="1105"/>
      <c r="AO36" s="293" t="s">
        <v>534</v>
      </c>
      <c r="AP36" s="293" t="s">
        <v>534</v>
      </c>
      <c r="AQ36" s="294">
        <v>2991</v>
      </c>
      <c r="AR36" s="295" t="s">
        <v>534</v>
      </c>
    </row>
    <row r="37" spans="1:46" ht="13.5" customHeight="1" x14ac:dyDescent="0.15">
      <c r="A37" s="249"/>
      <c r="AK37" s="1103" t="s">
        <v>552</v>
      </c>
      <c r="AL37" s="1104"/>
      <c r="AM37" s="1104"/>
      <c r="AN37" s="1105"/>
      <c r="AO37" s="293" t="s">
        <v>534</v>
      </c>
      <c r="AP37" s="293" t="s">
        <v>534</v>
      </c>
      <c r="AQ37" s="294">
        <v>670</v>
      </c>
      <c r="AR37" s="295" t="s">
        <v>534</v>
      </c>
    </row>
    <row r="38" spans="1:46" ht="27" customHeight="1" x14ac:dyDescent="0.15">
      <c r="A38" s="249"/>
      <c r="AK38" s="1106" t="s">
        <v>553</v>
      </c>
      <c r="AL38" s="1107"/>
      <c r="AM38" s="1107"/>
      <c r="AN38" s="1108"/>
      <c r="AO38" s="296" t="s">
        <v>534</v>
      </c>
      <c r="AP38" s="296" t="s">
        <v>534</v>
      </c>
      <c r="AQ38" s="297">
        <v>2</v>
      </c>
      <c r="AR38" s="285" t="s">
        <v>534</v>
      </c>
      <c r="AS38" s="292"/>
    </row>
    <row r="39" spans="1:46" x14ac:dyDescent="0.15">
      <c r="A39" s="249"/>
      <c r="AK39" s="1106" t="s">
        <v>554</v>
      </c>
      <c r="AL39" s="1107"/>
      <c r="AM39" s="1107"/>
      <c r="AN39" s="1108"/>
      <c r="AO39" s="293">
        <v>-31422</v>
      </c>
      <c r="AP39" s="293">
        <v>-1184</v>
      </c>
      <c r="AQ39" s="294">
        <v>-3165</v>
      </c>
      <c r="AR39" s="295">
        <v>-62.6</v>
      </c>
      <c r="AS39" s="292"/>
    </row>
    <row r="40" spans="1:46" ht="27" customHeight="1" x14ac:dyDescent="0.15">
      <c r="A40" s="249"/>
      <c r="AK40" s="1103" t="s">
        <v>555</v>
      </c>
      <c r="AL40" s="1104"/>
      <c r="AM40" s="1104"/>
      <c r="AN40" s="1105"/>
      <c r="AO40" s="293">
        <v>-2450718</v>
      </c>
      <c r="AP40" s="293">
        <v>-92330</v>
      </c>
      <c r="AQ40" s="294">
        <v>-61701</v>
      </c>
      <c r="AR40" s="295">
        <v>49.6</v>
      </c>
      <c r="AS40" s="292"/>
    </row>
    <row r="41" spans="1:46" x14ac:dyDescent="0.15">
      <c r="A41" s="249"/>
      <c r="AK41" s="1109" t="s">
        <v>300</v>
      </c>
      <c r="AL41" s="1110"/>
      <c r="AM41" s="1110"/>
      <c r="AN41" s="1111"/>
      <c r="AO41" s="293">
        <v>419178</v>
      </c>
      <c r="AP41" s="293">
        <v>15792</v>
      </c>
      <c r="AQ41" s="294">
        <v>24597</v>
      </c>
      <c r="AR41" s="295">
        <v>-35.799999999999997</v>
      </c>
      <c r="AS41" s="292"/>
    </row>
    <row r="42" spans="1:46" x14ac:dyDescent="0.15">
      <c r="A42" s="249"/>
      <c r="AK42" s="298" t="s">
        <v>556</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557</v>
      </c>
    </row>
    <row r="48" spans="1:46" x14ac:dyDescent="0.15">
      <c r="A48" s="249"/>
      <c r="AK48" s="303" t="s">
        <v>558</v>
      </c>
      <c r="AL48" s="303"/>
      <c r="AM48" s="303"/>
      <c r="AN48" s="303"/>
      <c r="AO48" s="303"/>
      <c r="AP48" s="303"/>
      <c r="AQ48" s="304"/>
      <c r="AR48" s="303"/>
    </row>
    <row r="49" spans="1:44" ht="13.5" customHeight="1" x14ac:dyDescent="0.15">
      <c r="A49" s="249"/>
      <c r="AK49" s="305"/>
      <c r="AL49" s="306"/>
      <c r="AM49" s="1096" t="s">
        <v>525</v>
      </c>
      <c r="AN49" s="1098" t="s">
        <v>559</v>
      </c>
      <c r="AO49" s="1099"/>
      <c r="AP49" s="1099"/>
      <c r="AQ49" s="1099"/>
      <c r="AR49" s="1100"/>
    </row>
    <row r="50" spans="1:44" x14ac:dyDescent="0.15">
      <c r="A50" s="249"/>
      <c r="AK50" s="307"/>
      <c r="AL50" s="308"/>
      <c r="AM50" s="1097"/>
      <c r="AN50" s="309" t="s">
        <v>560</v>
      </c>
      <c r="AO50" s="310" t="s">
        <v>561</v>
      </c>
      <c r="AP50" s="311" t="s">
        <v>562</v>
      </c>
      <c r="AQ50" s="312" t="s">
        <v>563</v>
      </c>
      <c r="AR50" s="313" t="s">
        <v>564</v>
      </c>
    </row>
    <row r="51" spans="1:44" x14ac:dyDescent="0.15">
      <c r="A51" s="249"/>
      <c r="AK51" s="305" t="s">
        <v>565</v>
      </c>
      <c r="AL51" s="306"/>
      <c r="AM51" s="314">
        <v>2816502</v>
      </c>
      <c r="AN51" s="315">
        <v>98013</v>
      </c>
      <c r="AO51" s="316">
        <v>5.2</v>
      </c>
      <c r="AP51" s="317">
        <v>85042</v>
      </c>
      <c r="AQ51" s="318">
        <v>7.8</v>
      </c>
      <c r="AR51" s="319">
        <v>-2.6</v>
      </c>
    </row>
    <row r="52" spans="1:44" x14ac:dyDescent="0.15">
      <c r="A52" s="249"/>
      <c r="AK52" s="320"/>
      <c r="AL52" s="321" t="s">
        <v>566</v>
      </c>
      <c r="AM52" s="322">
        <v>1764788</v>
      </c>
      <c r="AN52" s="323">
        <v>61414</v>
      </c>
      <c r="AO52" s="324">
        <v>29.5</v>
      </c>
      <c r="AP52" s="325">
        <v>50806</v>
      </c>
      <c r="AQ52" s="326">
        <v>10.1</v>
      </c>
      <c r="AR52" s="327">
        <v>19.399999999999999</v>
      </c>
    </row>
    <row r="53" spans="1:44" x14ac:dyDescent="0.15">
      <c r="A53" s="249"/>
      <c r="AK53" s="305" t="s">
        <v>567</v>
      </c>
      <c r="AL53" s="306"/>
      <c r="AM53" s="314">
        <v>3084207</v>
      </c>
      <c r="AN53" s="315">
        <v>109462</v>
      </c>
      <c r="AO53" s="316">
        <v>11.7</v>
      </c>
      <c r="AP53" s="317">
        <v>83774</v>
      </c>
      <c r="AQ53" s="318">
        <v>-1.5</v>
      </c>
      <c r="AR53" s="319">
        <v>13.2</v>
      </c>
    </row>
    <row r="54" spans="1:44" x14ac:dyDescent="0.15">
      <c r="A54" s="249"/>
      <c r="AK54" s="320"/>
      <c r="AL54" s="321" t="s">
        <v>566</v>
      </c>
      <c r="AM54" s="322">
        <v>1936936</v>
      </c>
      <c r="AN54" s="323">
        <v>68744</v>
      </c>
      <c r="AO54" s="324">
        <v>11.9</v>
      </c>
      <c r="AP54" s="325">
        <v>52179</v>
      </c>
      <c r="AQ54" s="326">
        <v>2.7</v>
      </c>
      <c r="AR54" s="327">
        <v>9.1999999999999993</v>
      </c>
    </row>
    <row r="55" spans="1:44" x14ac:dyDescent="0.15">
      <c r="A55" s="249"/>
      <c r="AK55" s="305" t="s">
        <v>568</v>
      </c>
      <c r="AL55" s="306"/>
      <c r="AM55" s="314">
        <v>4848146</v>
      </c>
      <c r="AN55" s="315">
        <v>175137</v>
      </c>
      <c r="AO55" s="316">
        <v>60</v>
      </c>
      <c r="AP55" s="317">
        <v>132981</v>
      </c>
      <c r="AQ55" s="318">
        <v>58.7</v>
      </c>
      <c r="AR55" s="319">
        <v>1.3</v>
      </c>
    </row>
    <row r="56" spans="1:44" x14ac:dyDescent="0.15">
      <c r="A56" s="249"/>
      <c r="AK56" s="320"/>
      <c r="AL56" s="321" t="s">
        <v>566</v>
      </c>
      <c r="AM56" s="322">
        <v>2273773</v>
      </c>
      <c r="AN56" s="323">
        <v>82139</v>
      </c>
      <c r="AO56" s="324">
        <v>19.5</v>
      </c>
      <c r="AP56" s="325">
        <v>56973</v>
      </c>
      <c r="AQ56" s="326">
        <v>9.1999999999999993</v>
      </c>
      <c r="AR56" s="327">
        <v>10.3</v>
      </c>
    </row>
    <row r="57" spans="1:44" x14ac:dyDescent="0.15">
      <c r="A57" s="249"/>
      <c r="AK57" s="305" t="s">
        <v>569</v>
      </c>
      <c r="AL57" s="306"/>
      <c r="AM57" s="314">
        <v>4579801</v>
      </c>
      <c r="AN57" s="315">
        <v>168604</v>
      </c>
      <c r="AO57" s="316">
        <v>-3.7</v>
      </c>
      <c r="AP57" s="317">
        <v>128523</v>
      </c>
      <c r="AQ57" s="318">
        <v>-3.4</v>
      </c>
      <c r="AR57" s="319">
        <v>-0.3</v>
      </c>
    </row>
    <row r="58" spans="1:44" x14ac:dyDescent="0.15">
      <c r="A58" s="249"/>
      <c r="AK58" s="320"/>
      <c r="AL58" s="321" t="s">
        <v>566</v>
      </c>
      <c r="AM58" s="322">
        <v>1849424</v>
      </c>
      <c r="AN58" s="323">
        <v>68086</v>
      </c>
      <c r="AO58" s="324">
        <v>-17.100000000000001</v>
      </c>
      <c r="AP58" s="325">
        <v>56792</v>
      </c>
      <c r="AQ58" s="326">
        <v>-0.3</v>
      </c>
      <c r="AR58" s="327">
        <v>-16.8</v>
      </c>
    </row>
    <row r="59" spans="1:44" x14ac:dyDescent="0.15">
      <c r="A59" s="249"/>
      <c r="AK59" s="305" t="s">
        <v>570</v>
      </c>
      <c r="AL59" s="306"/>
      <c r="AM59" s="314">
        <v>5269483</v>
      </c>
      <c r="AN59" s="315">
        <v>198526</v>
      </c>
      <c r="AO59" s="316">
        <v>17.7</v>
      </c>
      <c r="AP59" s="317">
        <v>92919</v>
      </c>
      <c r="AQ59" s="318">
        <v>-27.7</v>
      </c>
      <c r="AR59" s="319">
        <v>45.4</v>
      </c>
    </row>
    <row r="60" spans="1:44" x14ac:dyDescent="0.15">
      <c r="A60" s="249"/>
      <c r="AK60" s="320"/>
      <c r="AL60" s="321" t="s">
        <v>566</v>
      </c>
      <c r="AM60" s="322">
        <v>3445236</v>
      </c>
      <c r="AN60" s="323">
        <v>129798</v>
      </c>
      <c r="AO60" s="324">
        <v>90.6</v>
      </c>
      <c r="AP60" s="325">
        <v>54128</v>
      </c>
      <c r="AQ60" s="326">
        <v>-4.7</v>
      </c>
      <c r="AR60" s="327">
        <v>95.3</v>
      </c>
    </row>
    <row r="61" spans="1:44" x14ac:dyDescent="0.15">
      <c r="A61" s="249"/>
      <c r="AK61" s="305" t="s">
        <v>571</v>
      </c>
      <c r="AL61" s="328"/>
      <c r="AM61" s="314">
        <v>4119628</v>
      </c>
      <c r="AN61" s="315">
        <v>149948</v>
      </c>
      <c r="AO61" s="316">
        <v>18.2</v>
      </c>
      <c r="AP61" s="317">
        <v>104648</v>
      </c>
      <c r="AQ61" s="329">
        <v>6.8</v>
      </c>
      <c r="AR61" s="319">
        <v>11.4</v>
      </c>
    </row>
    <row r="62" spans="1:44" x14ac:dyDescent="0.15">
      <c r="A62" s="249"/>
      <c r="AK62" s="320"/>
      <c r="AL62" s="321" t="s">
        <v>566</v>
      </c>
      <c r="AM62" s="322">
        <v>2254031</v>
      </c>
      <c r="AN62" s="323">
        <v>82036</v>
      </c>
      <c r="AO62" s="324">
        <v>26.9</v>
      </c>
      <c r="AP62" s="325">
        <v>54176</v>
      </c>
      <c r="AQ62" s="326">
        <v>3.4</v>
      </c>
      <c r="AR62" s="327">
        <v>23.5</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ny5JtI85ct3kTQmnAaDZzM/ljrZK1n5kDiWndUb2QuVgYOSj1UWTfaTUmlQBXcB27BoWInqnvpW/cjqy3Y4S4Q==" saltValue="ZNAqrQcyLsZSOfEzPC4aX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573</v>
      </c>
    </row>
    <row r="121" spans="125:125" ht="13.5" hidden="1" customHeight="1" x14ac:dyDescent="0.15">
      <c r="DU121" s="243"/>
    </row>
  </sheetData>
  <sheetProtection algorithmName="SHA-512" hashValue="yVgmNy+nz8DxSVNEI3BkuzIgqpDXd+IMD6JLPXNPP8n5BbW1A0XyVOWtZcziHoERFxlcpMoNFZ8w1is4oijPZg==" saltValue="hNq3SUCKSDBRZnsRb4BEl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574</v>
      </c>
    </row>
  </sheetData>
  <sheetProtection algorithmName="SHA-512" hashValue="5cwsbTslF3uDDblVBi2mKHzt8Ky5Zm3DdUGTj2/XeQvy2hdUmY2snkkNIjFHK/iyOO5dmRTazLPdp6VzpmLYKA==" saltValue="xH30eXZU4GPaLjLpxcaJ0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22" t="s">
        <v>3</v>
      </c>
      <c r="D47" s="1122"/>
      <c r="E47" s="1123"/>
      <c r="F47" s="11">
        <v>34.33</v>
      </c>
      <c r="G47" s="12">
        <v>31.56</v>
      </c>
      <c r="H47" s="12">
        <v>29.9</v>
      </c>
      <c r="I47" s="12">
        <v>28.5</v>
      </c>
      <c r="J47" s="13">
        <v>34.6</v>
      </c>
    </row>
    <row r="48" spans="2:10" ht="57.75" customHeight="1" x14ac:dyDescent="0.15">
      <c r="B48" s="14"/>
      <c r="C48" s="1124" t="s">
        <v>4</v>
      </c>
      <c r="D48" s="1124"/>
      <c r="E48" s="1125"/>
      <c r="F48" s="15">
        <v>3.34</v>
      </c>
      <c r="G48" s="16">
        <v>3.49</v>
      </c>
      <c r="H48" s="16">
        <v>3.64</v>
      </c>
      <c r="I48" s="16">
        <v>4.7699999999999996</v>
      </c>
      <c r="J48" s="17">
        <v>5.66</v>
      </c>
    </row>
    <row r="49" spans="2:10" ht="57.75" customHeight="1" thickBot="1" x14ac:dyDescent="0.2">
      <c r="B49" s="18"/>
      <c r="C49" s="1126" t="s">
        <v>5</v>
      </c>
      <c r="D49" s="1126"/>
      <c r="E49" s="1127"/>
      <c r="F49" s="19" t="s">
        <v>580</v>
      </c>
      <c r="G49" s="20">
        <v>2.13</v>
      </c>
      <c r="H49" s="20" t="s">
        <v>581</v>
      </c>
      <c r="I49" s="20">
        <v>7.47</v>
      </c>
      <c r="J49" s="21">
        <v>7.7</v>
      </c>
    </row>
    <row r="50" spans="2:10" x14ac:dyDescent="0.15"/>
  </sheetData>
  <sheetProtection algorithmName="SHA-512" hashValue="OtBZwQY1cQ7GQepflWEq7/eFIK4tDcmU2FRvXqkfeTVB/AcVJv8iUGvvNHx4x4KeBk7NQMfZ1JoIeEjs5cesZg==" saltValue="7txEcyaCc30qjjz0oMRGO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32" t="s">
        <v>582</v>
      </c>
      <c r="D34" s="1132"/>
      <c r="E34" s="1133"/>
      <c r="F34" s="32">
        <v>5.72</v>
      </c>
      <c r="G34" s="33">
        <v>6.45</v>
      </c>
      <c r="H34" s="33">
        <v>5.48</v>
      </c>
      <c r="I34" s="33">
        <v>7.85</v>
      </c>
      <c r="J34" s="34">
        <v>11.52</v>
      </c>
      <c r="K34" s="22"/>
      <c r="L34" s="22"/>
      <c r="M34" s="22"/>
      <c r="N34" s="22"/>
      <c r="O34" s="22"/>
      <c r="P34" s="22"/>
    </row>
    <row r="35" spans="1:16" ht="39" customHeight="1" x14ac:dyDescent="0.15">
      <c r="A35" s="22"/>
      <c r="B35" s="35"/>
      <c r="C35" s="1128" t="s">
        <v>583</v>
      </c>
      <c r="D35" s="1128"/>
      <c r="E35" s="1129"/>
      <c r="F35" s="36">
        <v>3.33</v>
      </c>
      <c r="G35" s="37">
        <v>3.48</v>
      </c>
      <c r="H35" s="37">
        <v>3.63</v>
      </c>
      <c r="I35" s="37">
        <v>4.76</v>
      </c>
      <c r="J35" s="38">
        <v>5.61</v>
      </c>
      <c r="K35" s="22"/>
      <c r="L35" s="22"/>
      <c r="M35" s="22"/>
      <c r="N35" s="22"/>
      <c r="O35" s="22"/>
      <c r="P35" s="22"/>
    </row>
    <row r="36" spans="1:16" ht="39" customHeight="1" x14ac:dyDescent="0.15">
      <c r="A36" s="22"/>
      <c r="B36" s="35"/>
      <c r="C36" s="1128" t="s">
        <v>584</v>
      </c>
      <c r="D36" s="1128"/>
      <c r="E36" s="1129"/>
      <c r="F36" s="36">
        <v>0.98</v>
      </c>
      <c r="G36" s="37">
        <v>0.7</v>
      </c>
      <c r="H36" s="37">
        <v>0.84</v>
      </c>
      <c r="I36" s="37">
        <v>1.06</v>
      </c>
      <c r="J36" s="38">
        <v>1.04</v>
      </c>
      <c r="K36" s="22"/>
      <c r="L36" s="22"/>
      <c r="M36" s="22"/>
      <c r="N36" s="22"/>
      <c r="O36" s="22"/>
      <c r="P36" s="22"/>
    </row>
    <row r="37" spans="1:16" ht="39" customHeight="1" x14ac:dyDescent="0.15">
      <c r="A37" s="22"/>
      <c r="B37" s="35"/>
      <c r="C37" s="1128" t="s">
        <v>585</v>
      </c>
      <c r="D37" s="1128"/>
      <c r="E37" s="1129"/>
      <c r="F37" s="36">
        <v>0.62</v>
      </c>
      <c r="G37" s="37">
        <v>0.37</v>
      </c>
      <c r="H37" s="37">
        <v>0.33</v>
      </c>
      <c r="I37" s="37">
        <v>0.79</v>
      </c>
      <c r="J37" s="38">
        <v>1.03</v>
      </c>
      <c r="K37" s="22"/>
      <c r="L37" s="22"/>
      <c r="M37" s="22"/>
      <c r="N37" s="22"/>
      <c r="O37" s="22"/>
      <c r="P37" s="22"/>
    </row>
    <row r="38" spans="1:16" ht="39" customHeight="1" x14ac:dyDescent="0.15">
      <c r="A38" s="22"/>
      <c r="B38" s="35"/>
      <c r="C38" s="1128" t="s">
        <v>586</v>
      </c>
      <c r="D38" s="1128"/>
      <c r="E38" s="1129"/>
      <c r="F38" s="36">
        <v>0.47</v>
      </c>
      <c r="G38" s="37">
        <v>0.56999999999999995</v>
      </c>
      <c r="H38" s="37">
        <v>0.66</v>
      </c>
      <c r="I38" s="37">
        <v>0.82</v>
      </c>
      <c r="J38" s="38">
        <v>1</v>
      </c>
      <c r="K38" s="22"/>
      <c r="L38" s="22"/>
      <c r="M38" s="22"/>
      <c r="N38" s="22"/>
      <c r="O38" s="22"/>
      <c r="P38" s="22"/>
    </row>
    <row r="39" spans="1:16" ht="39" customHeight="1" x14ac:dyDescent="0.15">
      <c r="A39" s="22"/>
      <c r="B39" s="35"/>
      <c r="C39" s="1128" t="s">
        <v>587</v>
      </c>
      <c r="D39" s="1128"/>
      <c r="E39" s="1129"/>
      <c r="F39" s="36" t="s">
        <v>534</v>
      </c>
      <c r="G39" s="37" t="s">
        <v>534</v>
      </c>
      <c r="H39" s="37" t="s">
        <v>534</v>
      </c>
      <c r="I39" s="37">
        <v>0.54</v>
      </c>
      <c r="J39" s="38">
        <v>0.57999999999999996</v>
      </c>
      <c r="K39" s="22"/>
      <c r="L39" s="22"/>
      <c r="M39" s="22"/>
      <c r="N39" s="22"/>
      <c r="O39" s="22"/>
      <c r="P39" s="22"/>
    </row>
    <row r="40" spans="1:16" ht="39" customHeight="1" x14ac:dyDescent="0.15">
      <c r="A40" s="22"/>
      <c r="B40" s="35"/>
      <c r="C40" s="1128" t="s">
        <v>588</v>
      </c>
      <c r="D40" s="1128"/>
      <c r="E40" s="1129"/>
      <c r="F40" s="36">
        <v>0.56000000000000005</v>
      </c>
      <c r="G40" s="37">
        <v>0.64</v>
      </c>
      <c r="H40" s="37">
        <v>0.3</v>
      </c>
      <c r="I40" s="37">
        <v>0.41</v>
      </c>
      <c r="J40" s="38">
        <v>0.38</v>
      </c>
      <c r="K40" s="22"/>
      <c r="L40" s="22"/>
      <c r="M40" s="22"/>
      <c r="N40" s="22"/>
      <c r="O40" s="22"/>
      <c r="P40" s="22"/>
    </row>
    <row r="41" spans="1:16" ht="39" customHeight="1" x14ac:dyDescent="0.15">
      <c r="A41" s="22"/>
      <c r="B41" s="35"/>
      <c r="C41" s="1128" t="s">
        <v>589</v>
      </c>
      <c r="D41" s="1128"/>
      <c r="E41" s="1129"/>
      <c r="F41" s="36">
        <v>0</v>
      </c>
      <c r="G41" s="37">
        <v>0</v>
      </c>
      <c r="H41" s="37">
        <v>0</v>
      </c>
      <c r="I41" s="37">
        <v>0.01</v>
      </c>
      <c r="J41" s="38">
        <v>0.04</v>
      </c>
      <c r="K41" s="22"/>
      <c r="L41" s="22"/>
      <c r="M41" s="22"/>
      <c r="N41" s="22"/>
      <c r="O41" s="22"/>
      <c r="P41" s="22"/>
    </row>
    <row r="42" spans="1:16" ht="39" customHeight="1" x14ac:dyDescent="0.15">
      <c r="A42" s="22"/>
      <c r="B42" s="39"/>
      <c r="C42" s="1128" t="s">
        <v>590</v>
      </c>
      <c r="D42" s="1128"/>
      <c r="E42" s="1129"/>
      <c r="F42" s="36" t="s">
        <v>534</v>
      </c>
      <c r="G42" s="37" t="s">
        <v>534</v>
      </c>
      <c r="H42" s="37" t="s">
        <v>534</v>
      </c>
      <c r="I42" s="37" t="s">
        <v>534</v>
      </c>
      <c r="J42" s="38" t="s">
        <v>534</v>
      </c>
      <c r="K42" s="22"/>
      <c r="L42" s="22"/>
      <c r="M42" s="22"/>
      <c r="N42" s="22"/>
      <c r="O42" s="22"/>
      <c r="P42" s="22"/>
    </row>
    <row r="43" spans="1:16" ht="39" customHeight="1" thickBot="1" x14ac:dyDescent="0.2">
      <c r="A43" s="22"/>
      <c r="B43" s="40"/>
      <c r="C43" s="1130" t="s">
        <v>591</v>
      </c>
      <c r="D43" s="1130"/>
      <c r="E43" s="1131"/>
      <c r="F43" s="41">
        <v>0.14000000000000001</v>
      </c>
      <c r="G43" s="42">
        <v>0.14000000000000001</v>
      </c>
      <c r="H43" s="42">
        <v>0.44</v>
      </c>
      <c r="I43" s="42">
        <v>0.01</v>
      </c>
      <c r="J43" s="43">
        <v>0.01</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Xn/CaATaQDqPcqO3zaH9KM2uBfYCmga1bTR6KHJ25DGj9eSPsITN4RqcjKKspjOlBFOZw+GrMVoKGQakkYRvw==" saltValue="jkXgS3DiEHScu4b4J8Xg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575</v>
      </c>
      <c r="L44" s="54" t="s">
        <v>576</v>
      </c>
      <c r="M44" s="54" t="s">
        <v>577</v>
      </c>
      <c r="N44" s="54" t="s">
        <v>578</v>
      </c>
      <c r="O44" s="55" t="s">
        <v>579</v>
      </c>
      <c r="P44" s="46"/>
      <c r="Q44" s="46"/>
      <c r="R44" s="46"/>
      <c r="S44" s="46"/>
      <c r="T44" s="46"/>
      <c r="U44" s="46"/>
    </row>
    <row r="45" spans="1:21" ht="30.75" customHeight="1" x14ac:dyDescent="0.15">
      <c r="A45" s="46"/>
      <c r="B45" s="1152" t="s">
        <v>10</v>
      </c>
      <c r="C45" s="1153"/>
      <c r="D45" s="56"/>
      <c r="E45" s="1158" t="s">
        <v>11</v>
      </c>
      <c r="F45" s="1158"/>
      <c r="G45" s="1158"/>
      <c r="H45" s="1158"/>
      <c r="I45" s="1158"/>
      <c r="J45" s="1159"/>
      <c r="K45" s="57">
        <v>2784</v>
      </c>
      <c r="L45" s="58">
        <v>2446</v>
      </c>
      <c r="M45" s="58">
        <v>2358</v>
      </c>
      <c r="N45" s="58">
        <v>2365</v>
      </c>
      <c r="O45" s="59">
        <v>2464</v>
      </c>
      <c r="P45" s="46"/>
      <c r="Q45" s="46"/>
      <c r="R45" s="46"/>
      <c r="S45" s="46"/>
      <c r="T45" s="46"/>
      <c r="U45" s="46"/>
    </row>
    <row r="46" spans="1:21" ht="30.75" customHeight="1" x14ac:dyDescent="0.15">
      <c r="A46" s="46"/>
      <c r="B46" s="1154"/>
      <c r="C46" s="1155"/>
      <c r="D46" s="60"/>
      <c r="E46" s="1136" t="s">
        <v>12</v>
      </c>
      <c r="F46" s="1136"/>
      <c r="G46" s="1136"/>
      <c r="H46" s="1136"/>
      <c r="I46" s="1136"/>
      <c r="J46" s="1137"/>
      <c r="K46" s="61" t="s">
        <v>534</v>
      </c>
      <c r="L46" s="62" t="s">
        <v>534</v>
      </c>
      <c r="M46" s="62" t="s">
        <v>534</v>
      </c>
      <c r="N46" s="62" t="s">
        <v>534</v>
      </c>
      <c r="O46" s="63" t="s">
        <v>534</v>
      </c>
      <c r="P46" s="46"/>
      <c r="Q46" s="46"/>
      <c r="R46" s="46"/>
      <c r="S46" s="46"/>
      <c r="T46" s="46"/>
      <c r="U46" s="46"/>
    </row>
    <row r="47" spans="1:21" ht="30.75" customHeight="1" x14ac:dyDescent="0.15">
      <c r="A47" s="46"/>
      <c r="B47" s="1154"/>
      <c r="C47" s="1155"/>
      <c r="D47" s="60"/>
      <c r="E47" s="1136" t="s">
        <v>13</v>
      </c>
      <c r="F47" s="1136"/>
      <c r="G47" s="1136"/>
      <c r="H47" s="1136"/>
      <c r="I47" s="1136"/>
      <c r="J47" s="1137"/>
      <c r="K47" s="61" t="s">
        <v>534</v>
      </c>
      <c r="L47" s="62" t="s">
        <v>534</v>
      </c>
      <c r="M47" s="62" t="s">
        <v>534</v>
      </c>
      <c r="N47" s="62" t="s">
        <v>534</v>
      </c>
      <c r="O47" s="63" t="s">
        <v>534</v>
      </c>
      <c r="P47" s="46"/>
      <c r="Q47" s="46"/>
      <c r="R47" s="46"/>
      <c r="S47" s="46"/>
      <c r="T47" s="46"/>
      <c r="U47" s="46"/>
    </row>
    <row r="48" spans="1:21" ht="30.75" customHeight="1" x14ac:dyDescent="0.15">
      <c r="A48" s="46"/>
      <c r="B48" s="1154"/>
      <c r="C48" s="1155"/>
      <c r="D48" s="60"/>
      <c r="E48" s="1136" t="s">
        <v>14</v>
      </c>
      <c r="F48" s="1136"/>
      <c r="G48" s="1136"/>
      <c r="H48" s="1136"/>
      <c r="I48" s="1136"/>
      <c r="J48" s="1137"/>
      <c r="K48" s="61">
        <v>688</v>
      </c>
      <c r="L48" s="62">
        <v>669</v>
      </c>
      <c r="M48" s="62">
        <v>672</v>
      </c>
      <c r="N48" s="62">
        <v>486</v>
      </c>
      <c r="O48" s="63">
        <v>437</v>
      </c>
      <c r="P48" s="46"/>
      <c r="Q48" s="46"/>
      <c r="R48" s="46"/>
      <c r="S48" s="46"/>
      <c r="T48" s="46"/>
      <c r="U48" s="46"/>
    </row>
    <row r="49" spans="1:21" ht="30.75" customHeight="1" x14ac:dyDescent="0.15">
      <c r="A49" s="46"/>
      <c r="B49" s="1154"/>
      <c r="C49" s="1155"/>
      <c r="D49" s="60"/>
      <c r="E49" s="1136" t="s">
        <v>15</v>
      </c>
      <c r="F49" s="1136"/>
      <c r="G49" s="1136"/>
      <c r="H49" s="1136"/>
      <c r="I49" s="1136"/>
      <c r="J49" s="1137"/>
      <c r="K49" s="61" t="s">
        <v>534</v>
      </c>
      <c r="L49" s="62" t="s">
        <v>534</v>
      </c>
      <c r="M49" s="62" t="s">
        <v>534</v>
      </c>
      <c r="N49" s="62" t="s">
        <v>534</v>
      </c>
      <c r="O49" s="63" t="s">
        <v>534</v>
      </c>
      <c r="P49" s="46"/>
      <c r="Q49" s="46"/>
      <c r="R49" s="46"/>
      <c r="S49" s="46"/>
      <c r="T49" s="46"/>
      <c r="U49" s="46"/>
    </row>
    <row r="50" spans="1:21" ht="30.75" customHeight="1" x14ac:dyDescent="0.15">
      <c r="A50" s="46"/>
      <c r="B50" s="1154"/>
      <c r="C50" s="1155"/>
      <c r="D50" s="60"/>
      <c r="E50" s="1136" t="s">
        <v>16</v>
      </c>
      <c r="F50" s="1136"/>
      <c r="G50" s="1136"/>
      <c r="H50" s="1136"/>
      <c r="I50" s="1136"/>
      <c r="J50" s="1137"/>
      <c r="K50" s="61" t="s">
        <v>534</v>
      </c>
      <c r="L50" s="62" t="s">
        <v>534</v>
      </c>
      <c r="M50" s="62" t="s">
        <v>534</v>
      </c>
      <c r="N50" s="62" t="s">
        <v>534</v>
      </c>
      <c r="O50" s="63" t="s">
        <v>534</v>
      </c>
      <c r="P50" s="46"/>
      <c r="Q50" s="46"/>
      <c r="R50" s="46"/>
      <c r="S50" s="46"/>
      <c r="T50" s="46"/>
      <c r="U50" s="46"/>
    </row>
    <row r="51" spans="1:21" ht="30.75" customHeight="1" x14ac:dyDescent="0.15">
      <c r="A51" s="46"/>
      <c r="B51" s="1156"/>
      <c r="C51" s="1157"/>
      <c r="D51" s="64"/>
      <c r="E51" s="1136" t="s">
        <v>17</v>
      </c>
      <c r="F51" s="1136"/>
      <c r="G51" s="1136"/>
      <c r="H51" s="1136"/>
      <c r="I51" s="1136"/>
      <c r="J51" s="1137"/>
      <c r="K51" s="61" t="s">
        <v>534</v>
      </c>
      <c r="L51" s="62" t="s">
        <v>534</v>
      </c>
      <c r="M51" s="62" t="s">
        <v>534</v>
      </c>
      <c r="N51" s="62" t="s">
        <v>534</v>
      </c>
      <c r="O51" s="63" t="s">
        <v>534</v>
      </c>
      <c r="P51" s="46"/>
      <c r="Q51" s="46"/>
      <c r="R51" s="46"/>
      <c r="S51" s="46"/>
      <c r="T51" s="46"/>
      <c r="U51" s="46"/>
    </row>
    <row r="52" spans="1:21" ht="30.75" customHeight="1" x14ac:dyDescent="0.15">
      <c r="A52" s="46"/>
      <c r="B52" s="1134" t="s">
        <v>18</v>
      </c>
      <c r="C52" s="1135"/>
      <c r="D52" s="64"/>
      <c r="E52" s="1136" t="s">
        <v>19</v>
      </c>
      <c r="F52" s="1136"/>
      <c r="G52" s="1136"/>
      <c r="H52" s="1136"/>
      <c r="I52" s="1136"/>
      <c r="J52" s="1137"/>
      <c r="K52" s="61">
        <v>2580</v>
      </c>
      <c r="L52" s="62">
        <v>2454</v>
      </c>
      <c r="M52" s="62">
        <v>2433</v>
      </c>
      <c r="N52" s="62">
        <v>2566</v>
      </c>
      <c r="O52" s="63">
        <v>2482</v>
      </c>
      <c r="P52" s="46"/>
      <c r="Q52" s="46"/>
      <c r="R52" s="46"/>
      <c r="S52" s="46"/>
      <c r="T52" s="46"/>
      <c r="U52" s="46"/>
    </row>
    <row r="53" spans="1:21" ht="30.75" customHeight="1" thickBot="1" x14ac:dyDescent="0.2">
      <c r="A53" s="46"/>
      <c r="B53" s="1138" t="s">
        <v>20</v>
      </c>
      <c r="C53" s="1139"/>
      <c r="D53" s="65"/>
      <c r="E53" s="1140" t="s">
        <v>21</v>
      </c>
      <c r="F53" s="1140"/>
      <c r="G53" s="1140"/>
      <c r="H53" s="1140"/>
      <c r="I53" s="1140"/>
      <c r="J53" s="1141"/>
      <c r="K53" s="66">
        <v>892</v>
      </c>
      <c r="L53" s="67">
        <v>661</v>
      </c>
      <c r="M53" s="67">
        <v>597</v>
      </c>
      <c r="N53" s="67">
        <v>285</v>
      </c>
      <c r="O53" s="68">
        <v>419</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592</v>
      </c>
      <c r="P55" s="46"/>
      <c r="Q55" s="46"/>
      <c r="R55" s="46"/>
      <c r="S55" s="46"/>
      <c r="T55" s="46"/>
      <c r="U55" s="46"/>
    </row>
    <row r="56" spans="1:21" ht="31.5" customHeight="1" thickBot="1" x14ac:dyDescent="0.2">
      <c r="A56" s="46"/>
      <c r="B56" s="74"/>
      <c r="C56" s="75"/>
      <c r="D56" s="75"/>
      <c r="E56" s="76"/>
      <c r="F56" s="76"/>
      <c r="G56" s="76"/>
      <c r="H56" s="76"/>
      <c r="I56" s="76"/>
      <c r="J56" s="77" t="s">
        <v>2</v>
      </c>
      <c r="K56" s="78" t="s">
        <v>593</v>
      </c>
      <c r="L56" s="79" t="s">
        <v>594</v>
      </c>
      <c r="M56" s="79" t="s">
        <v>595</v>
      </c>
      <c r="N56" s="79" t="s">
        <v>596</v>
      </c>
      <c r="O56" s="80" t="s">
        <v>597</v>
      </c>
      <c r="P56" s="46"/>
      <c r="Q56" s="46"/>
      <c r="R56" s="46"/>
      <c r="S56" s="46"/>
      <c r="T56" s="46"/>
      <c r="U56" s="46"/>
    </row>
    <row r="57" spans="1:21" ht="31.5" customHeight="1" x14ac:dyDescent="0.15">
      <c r="B57" s="1142" t="s">
        <v>24</v>
      </c>
      <c r="C57" s="1143"/>
      <c r="D57" s="1146" t="s">
        <v>25</v>
      </c>
      <c r="E57" s="1147"/>
      <c r="F57" s="1147"/>
      <c r="G57" s="1147"/>
      <c r="H57" s="1147"/>
      <c r="I57" s="1147"/>
      <c r="J57" s="1148"/>
      <c r="K57" s="81"/>
      <c r="L57" s="82"/>
      <c r="M57" s="82"/>
      <c r="N57" s="82"/>
      <c r="O57" s="83"/>
    </row>
    <row r="58" spans="1:21" ht="31.5" customHeight="1" thickBot="1" x14ac:dyDescent="0.2">
      <c r="B58" s="1144"/>
      <c r="C58" s="1145"/>
      <c r="D58" s="1149" t="s">
        <v>26</v>
      </c>
      <c r="E58" s="1150"/>
      <c r="F58" s="1150"/>
      <c r="G58" s="1150"/>
      <c r="H58" s="1150"/>
      <c r="I58" s="1150"/>
      <c r="J58" s="1151"/>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m30grqWSWRgI0VNxTPX64gkBlv4sQmwj8XzMN9Kh/g+cLPUMVcdcmDsonsTwdw/WxdGjP93MYi2EYla6QRs+2A==" saltValue="l0wBgzEDJFFsPId9Apqg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575</v>
      </c>
      <c r="J40" s="98" t="s">
        <v>576</v>
      </c>
      <c r="K40" s="98" t="s">
        <v>577</v>
      </c>
      <c r="L40" s="98" t="s">
        <v>578</v>
      </c>
      <c r="M40" s="99" t="s">
        <v>579</v>
      </c>
    </row>
    <row r="41" spans="2:13" ht="27.75" customHeight="1" x14ac:dyDescent="0.15">
      <c r="B41" s="1172" t="s">
        <v>29</v>
      </c>
      <c r="C41" s="1173"/>
      <c r="D41" s="100"/>
      <c r="E41" s="1174" t="s">
        <v>30</v>
      </c>
      <c r="F41" s="1174"/>
      <c r="G41" s="1174"/>
      <c r="H41" s="1175"/>
      <c r="I41" s="332">
        <v>20463</v>
      </c>
      <c r="J41" s="333">
        <v>19244</v>
      </c>
      <c r="K41" s="333">
        <v>20219</v>
      </c>
      <c r="L41" s="333">
        <v>19441</v>
      </c>
      <c r="M41" s="334">
        <v>20355</v>
      </c>
    </row>
    <row r="42" spans="2:13" ht="27.75" customHeight="1" x14ac:dyDescent="0.15">
      <c r="B42" s="1162"/>
      <c r="C42" s="1163"/>
      <c r="D42" s="101"/>
      <c r="E42" s="1166" t="s">
        <v>31</v>
      </c>
      <c r="F42" s="1166"/>
      <c r="G42" s="1166"/>
      <c r="H42" s="1167"/>
      <c r="I42" s="335" t="s">
        <v>534</v>
      </c>
      <c r="J42" s="336" t="s">
        <v>534</v>
      </c>
      <c r="K42" s="336" t="s">
        <v>534</v>
      </c>
      <c r="L42" s="336" t="s">
        <v>534</v>
      </c>
      <c r="M42" s="337" t="s">
        <v>534</v>
      </c>
    </row>
    <row r="43" spans="2:13" ht="27.75" customHeight="1" x14ac:dyDescent="0.15">
      <c r="B43" s="1162"/>
      <c r="C43" s="1163"/>
      <c r="D43" s="101"/>
      <c r="E43" s="1166" t="s">
        <v>32</v>
      </c>
      <c r="F43" s="1166"/>
      <c r="G43" s="1166"/>
      <c r="H43" s="1167"/>
      <c r="I43" s="335">
        <v>6831</v>
      </c>
      <c r="J43" s="336">
        <v>6169</v>
      </c>
      <c r="K43" s="336">
        <v>5945</v>
      </c>
      <c r="L43" s="336">
        <v>6839</v>
      </c>
      <c r="M43" s="337">
        <v>4132</v>
      </c>
    </row>
    <row r="44" spans="2:13" ht="27.75" customHeight="1" x14ac:dyDescent="0.15">
      <c r="B44" s="1162"/>
      <c r="C44" s="1163"/>
      <c r="D44" s="101"/>
      <c r="E44" s="1166" t="s">
        <v>33</v>
      </c>
      <c r="F44" s="1166"/>
      <c r="G44" s="1166"/>
      <c r="H44" s="1167"/>
      <c r="I44" s="335" t="s">
        <v>534</v>
      </c>
      <c r="J44" s="336" t="s">
        <v>534</v>
      </c>
      <c r="K44" s="336" t="s">
        <v>534</v>
      </c>
      <c r="L44" s="336" t="s">
        <v>534</v>
      </c>
      <c r="M44" s="337" t="s">
        <v>534</v>
      </c>
    </row>
    <row r="45" spans="2:13" ht="27.75" customHeight="1" x14ac:dyDescent="0.15">
      <c r="B45" s="1162"/>
      <c r="C45" s="1163"/>
      <c r="D45" s="101"/>
      <c r="E45" s="1166" t="s">
        <v>34</v>
      </c>
      <c r="F45" s="1166"/>
      <c r="G45" s="1166"/>
      <c r="H45" s="1167"/>
      <c r="I45" s="335">
        <v>3561</v>
      </c>
      <c r="J45" s="336">
        <v>3344</v>
      </c>
      <c r="K45" s="336">
        <v>3196</v>
      </c>
      <c r="L45" s="336">
        <v>3177</v>
      </c>
      <c r="M45" s="337">
        <v>3110</v>
      </c>
    </row>
    <row r="46" spans="2:13" ht="27.75" customHeight="1" x14ac:dyDescent="0.15">
      <c r="B46" s="1162"/>
      <c r="C46" s="1163"/>
      <c r="D46" s="102"/>
      <c r="E46" s="1166" t="s">
        <v>35</v>
      </c>
      <c r="F46" s="1166"/>
      <c r="G46" s="1166"/>
      <c r="H46" s="1167"/>
      <c r="I46" s="335">
        <v>3</v>
      </c>
      <c r="J46" s="336">
        <v>2</v>
      </c>
      <c r="K46" s="336">
        <v>2</v>
      </c>
      <c r="L46" s="336">
        <v>1</v>
      </c>
      <c r="M46" s="337">
        <v>0</v>
      </c>
    </row>
    <row r="47" spans="2:13" ht="27.75" customHeight="1" x14ac:dyDescent="0.15">
      <c r="B47" s="1162"/>
      <c r="C47" s="1163"/>
      <c r="D47" s="103"/>
      <c r="E47" s="1176" t="s">
        <v>36</v>
      </c>
      <c r="F47" s="1177"/>
      <c r="G47" s="1177"/>
      <c r="H47" s="1178"/>
      <c r="I47" s="335" t="s">
        <v>534</v>
      </c>
      <c r="J47" s="336" t="s">
        <v>534</v>
      </c>
      <c r="K47" s="336" t="s">
        <v>534</v>
      </c>
      <c r="L47" s="336" t="s">
        <v>534</v>
      </c>
      <c r="M47" s="337" t="s">
        <v>534</v>
      </c>
    </row>
    <row r="48" spans="2:13" ht="27.75" customHeight="1" x14ac:dyDescent="0.15">
      <c r="B48" s="1162"/>
      <c r="C48" s="1163"/>
      <c r="D48" s="101"/>
      <c r="E48" s="1166" t="s">
        <v>37</v>
      </c>
      <c r="F48" s="1166"/>
      <c r="G48" s="1166"/>
      <c r="H48" s="1167"/>
      <c r="I48" s="335" t="s">
        <v>534</v>
      </c>
      <c r="J48" s="336" t="s">
        <v>534</v>
      </c>
      <c r="K48" s="336" t="s">
        <v>534</v>
      </c>
      <c r="L48" s="336" t="s">
        <v>534</v>
      </c>
      <c r="M48" s="337" t="s">
        <v>534</v>
      </c>
    </row>
    <row r="49" spans="2:13" ht="27.75" customHeight="1" x14ac:dyDescent="0.15">
      <c r="B49" s="1164"/>
      <c r="C49" s="1165"/>
      <c r="D49" s="101"/>
      <c r="E49" s="1166" t="s">
        <v>38</v>
      </c>
      <c r="F49" s="1166"/>
      <c r="G49" s="1166"/>
      <c r="H49" s="1167"/>
      <c r="I49" s="335" t="s">
        <v>534</v>
      </c>
      <c r="J49" s="336" t="s">
        <v>534</v>
      </c>
      <c r="K49" s="336" t="s">
        <v>534</v>
      </c>
      <c r="L49" s="336" t="s">
        <v>534</v>
      </c>
      <c r="M49" s="337" t="s">
        <v>534</v>
      </c>
    </row>
    <row r="50" spans="2:13" ht="27.75" customHeight="1" x14ac:dyDescent="0.15">
      <c r="B50" s="1160" t="s">
        <v>39</v>
      </c>
      <c r="C50" s="1161"/>
      <c r="D50" s="104"/>
      <c r="E50" s="1166" t="s">
        <v>40</v>
      </c>
      <c r="F50" s="1166"/>
      <c r="G50" s="1166"/>
      <c r="H50" s="1167"/>
      <c r="I50" s="335">
        <v>12962</v>
      </c>
      <c r="J50" s="336">
        <v>12273</v>
      </c>
      <c r="K50" s="336">
        <v>12780</v>
      </c>
      <c r="L50" s="336">
        <v>12256</v>
      </c>
      <c r="M50" s="337">
        <v>13864</v>
      </c>
    </row>
    <row r="51" spans="2:13" ht="27.75" customHeight="1" x14ac:dyDescent="0.15">
      <c r="B51" s="1162"/>
      <c r="C51" s="1163"/>
      <c r="D51" s="101"/>
      <c r="E51" s="1166" t="s">
        <v>41</v>
      </c>
      <c r="F51" s="1166"/>
      <c r="G51" s="1166"/>
      <c r="H51" s="1167"/>
      <c r="I51" s="335">
        <v>243</v>
      </c>
      <c r="J51" s="336">
        <v>162</v>
      </c>
      <c r="K51" s="336">
        <v>94</v>
      </c>
      <c r="L51" s="336">
        <v>60</v>
      </c>
      <c r="M51" s="337">
        <v>29</v>
      </c>
    </row>
    <row r="52" spans="2:13" ht="27.75" customHeight="1" x14ac:dyDescent="0.15">
      <c r="B52" s="1164"/>
      <c r="C52" s="1165"/>
      <c r="D52" s="101"/>
      <c r="E52" s="1166" t="s">
        <v>42</v>
      </c>
      <c r="F52" s="1166"/>
      <c r="G52" s="1166"/>
      <c r="H52" s="1167"/>
      <c r="I52" s="335">
        <v>22367</v>
      </c>
      <c r="J52" s="336">
        <v>21544</v>
      </c>
      <c r="K52" s="336">
        <v>21032</v>
      </c>
      <c r="L52" s="336">
        <v>21586</v>
      </c>
      <c r="M52" s="337">
        <v>21700</v>
      </c>
    </row>
    <row r="53" spans="2:13" ht="27.75" customHeight="1" thickBot="1" x14ac:dyDescent="0.2">
      <c r="B53" s="1168" t="s">
        <v>43</v>
      </c>
      <c r="C53" s="1169"/>
      <c r="D53" s="105"/>
      <c r="E53" s="1170" t="s">
        <v>44</v>
      </c>
      <c r="F53" s="1170"/>
      <c r="G53" s="1170"/>
      <c r="H53" s="1171"/>
      <c r="I53" s="338">
        <v>-4713</v>
      </c>
      <c r="J53" s="339">
        <v>-5219</v>
      </c>
      <c r="K53" s="339">
        <v>-4545</v>
      </c>
      <c r="L53" s="339">
        <v>-4442</v>
      </c>
      <c r="M53" s="340">
        <v>-7996</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AXeADcK1hzQj8vvg5Qga0xBxvD5FPYckpHGvYxadX5Qv5kwLvqaoRd6ej1v9zv87cA9MonkfMjfesndUjH3AVQ==" saltValue="M2e5aBkd0InKKMQgbwaS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election sqref="A1:A104857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577</v>
      </c>
      <c r="G54" s="114" t="s">
        <v>578</v>
      </c>
      <c r="H54" s="115" t="s">
        <v>579</v>
      </c>
    </row>
    <row r="55" spans="2:8" ht="52.5" customHeight="1" x14ac:dyDescent="0.15">
      <c r="B55" s="116"/>
      <c r="C55" s="1187" t="s">
        <v>47</v>
      </c>
      <c r="D55" s="1187"/>
      <c r="E55" s="1188"/>
      <c r="F55" s="117">
        <v>3525</v>
      </c>
      <c r="G55" s="117">
        <v>3417</v>
      </c>
      <c r="H55" s="118">
        <v>4239</v>
      </c>
    </row>
    <row r="56" spans="2:8" ht="52.5" customHeight="1" x14ac:dyDescent="0.15">
      <c r="B56" s="119"/>
      <c r="C56" s="1189" t="s">
        <v>48</v>
      </c>
      <c r="D56" s="1189"/>
      <c r="E56" s="1190"/>
      <c r="F56" s="120">
        <v>2322</v>
      </c>
      <c r="G56" s="120">
        <v>1470</v>
      </c>
      <c r="H56" s="121">
        <v>1903</v>
      </c>
    </row>
    <row r="57" spans="2:8" ht="53.25" customHeight="1" x14ac:dyDescent="0.15">
      <c r="B57" s="119"/>
      <c r="C57" s="1191" t="s">
        <v>49</v>
      </c>
      <c r="D57" s="1191"/>
      <c r="E57" s="1192"/>
      <c r="F57" s="122">
        <v>8961</v>
      </c>
      <c r="G57" s="122">
        <v>9350</v>
      </c>
      <c r="H57" s="123">
        <v>9699</v>
      </c>
    </row>
    <row r="58" spans="2:8" ht="45.75" customHeight="1" x14ac:dyDescent="0.15">
      <c r="B58" s="124"/>
      <c r="C58" s="1179" t="s">
        <v>598</v>
      </c>
      <c r="D58" s="1180"/>
      <c r="E58" s="1181"/>
      <c r="F58" s="125">
        <v>3422</v>
      </c>
      <c r="G58" s="125">
        <v>4005</v>
      </c>
      <c r="H58" s="126">
        <v>4342</v>
      </c>
    </row>
    <row r="59" spans="2:8" ht="45.75" customHeight="1" x14ac:dyDescent="0.15">
      <c r="B59" s="124"/>
      <c r="C59" s="1179" t="s">
        <v>599</v>
      </c>
      <c r="D59" s="1180"/>
      <c r="E59" s="1181"/>
      <c r="F59" s="125">
        <v>2677</v>
      </c>
      <c r="G59" s="125">
        <v>2696</v>
      </c>
      <c r="H59" s="126">
        <v>2721</v>
      </c>
    </row>
    <row r="60" spans="2:8" ht="45.75" customHeight="1" x14ac:dyDescent="0.15">
      <c r="B60" s="124"/>
      <c r="C60" s="1179" t="s">
        <v>600</v>
      </c>
      <c r="D60" s="1180"/>
      <c r="E60" s="1181"/>
      <c r="F60" s="125">
        <v>1885</v>
      </c>
      <c r="G60" s="125">
        <v>1697</v>
      </c>
      <c r="H60" s="126">
        <v>1672</v>
      </c>
    </row>
    <row r="61" spans="2:8" ht="45.75" customHeight="1" x14ac:dyDescent="0.15">
      <c r="B61" s="124"/>
      <c r="C61" s="1179" t="s">
        <v>601</v>
      </c>
      <c r="D61" s="1180"/>
      <c r="E61" s="1181"/>
      <c r="F61" s="125">
        <v>783</v>
      </c>
      <c r="G61" s="125">
        <v>783</v>
      </c>
      <c r="H61" s="126">
        <v>783</v>
      </c>
    </row>
    <row r="62" spans="2:8" ht="45.75" customHeight="1" thickBot="1" x14ac:dyDescent="0.2">
      <c r="B62" s="127"/>
      <c r="C62" s="1182" t="s">
        <v>602</v>
      </c>
      <c r="D62" s="1183"/>
      <c r="E62" s="1184"/>
      <c r="F62" s="128">
        <v>75</v>
      </c>
      <c r="G62" s="128">
        <v>75</v>
      </c>
      <c r="H62" s="129">
        <v>77</v>
      </c>
    </row>
    <row r="63" spans="2:8" ht="52.5" customHeight="1" thickBot="1" x14ac:dyDescent="0.2">
      <c r="B63" s="130"/>
      <c r="C63" s="1185" t="s">
        <v>50</v>
      </c>
      <c r="D63" s="1185"/>
      <c r="E63" s="1186"/>
      <c r="F63" s="131">
        <v>14807</v>
      </c>
      <c r="G63" s="131">
        <v>14237</v>
      </c>
      <c r="H63" s="132">
        <v>15840</v>
      </c>
    </row>
    <row r="64" spans="2:8" x14ac:dyDescent="0.15"/>
  </sheetData>
  <sheetProtection algorithmName="SHA-512" hashValue="yBOT2dOCghhtEVzI9/fZlnHdQbumwZH/eHT3cwxji7G2HfuKnYQvkmErny3eF1odkXfrcGGD982nQFpCfpI3Lg==" saltValue="dBeUB2WUtXXfUk5pRmQf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193"/>
      <c r="B1" s="1194"/>
      <c r="DD1" s="245"/>
      <c r="DE1" s="245"/>
    </row>
    <row r="2" spans="1:109" ht="25.5" customHeight="1" x14ac:dyDescent="0.15">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5"/>
      <c r="DE2" s="245"/>
    </row>
    <row r="3" spans="1:109" ht="25.5" customHeight="1" x14ac:dyDescent="0.15">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5"/>
      <c r="DE3" s="245"/>
    </row>
    <row r="4" spans="1:109" s="243" customFormat="1" x14ac:dyDescent="0.15">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3" customFormat="1" x14ac:dyDescent="0.15">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3" customFormat="1" x14ac:dyDescent="0.15">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3" customFormat="1" x14ac:dyDescent="0.15">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3" customFormat="1" x14ac:dyDescent="0.15">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3" customFormat="1" x14ac:dyDescent="0.15">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3" customFormat="1" x14ac:dyDescent="0.15">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3" customFormat="1" x14ac:dyDescent="0.15">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3" customFormat="1" x14ac:dyDescent="0.15">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3" customFormat="1" x14ac:dyDescent="0.15">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3" customFormat="1" x14ac:dyDescent="0.15">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3" customFormat="1" x14ac:dyDescent="0.15">
      <c r="A15" s="245"/>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3" customFormat="1" x14ac:dyDescent="0.15">
      <c r="A16" s="245"/>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3" customFormat="1" x14ac:dyDescent="0.15">
      <c r="A17" s="245"/>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3" customFormat="1" x14ac:dyDescent="0.15">
      <c r="A18" s="245"/>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x14ac:dyDescent="0.15">
      <c r="DD19" s="245"/>
      <c r="DE19" s="245"/>
    </row>
    <row r="20" spans="1:109" x14ac:dyDescent="0.15">
      <c r="DD20" s="245"/>
      <c r="DE20" s="245"/>
    </row>
    <row r="21" spans="1:109" ht="17.25" customHeight="1" x14ac:dyDescent="0.15">
      <c r="B21" s="1196"/>
      <c r="C21" s="247"/>
      <c r="D21" s="247"/>
      <c r="E21" s="247"/>
      <c r="F21" s="247"/>
      <c r="G21" s="247"/>
      <c r="H21" s="247"/>
      <c r="I21" s="247"/>
      <c r="J21" s="247"/>
      <c r="K21" s="247"/>
      <c r="L21" s="247"/>
      <c r="M21" s="247"/>
      <c r="N21" s="119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197"/>
      <c r="AU21" s="247"/>
      <c r="AV21" s="247"/>
      <c r="AW21" s="247"/>
      <c r="AX21" s="247"/>
      <c r="AY21" s="247"/>
      <c r="AZ21" s="247"/>
      <c r="BA21" s="247"/>
      <c r="BB21" s="247"/>
      <c r="BC21" s="247"/>
      <c r="BD21" s="247"/>
      <c r="BE21" s="247"/>
      <c r="BF21" s="1197"/>
      <c r="BG21" s="247"/>
      <c r="BH21" s="247"/>
      <c r="BI21" s="247"/>
      <c r="BJ21" s="247"/>
      <c r="BK21" s="247"/>
      <c r="BL21" s="247"/>
      <c r="BM21" s="247"/>
      <c r="BN21" s="247"/>
      <c r="BO21" s="247"/>
      <c r="BP21" s="247"/>
      <c r="BQ21" s="247"/>
      <c r="BR21" s="1197"/>
      <c r="BS21" s="247"/>
      <c r="BT21" s="247"/>
      <c r="BU21" s="247"/>
      <c r="BV21" s="247"/>
      <c r="BW21" s="247"/>
      <c r="BX21" s="247"/>
      <c r="BY21" s="247"/>
      <c r="BZ21" s="247"/>
      <c r="CA21" s="247"/>
      <c r="CB21" s="247"/>
      <c r="CC21" s="247"/>
      <c r="CD21" s="1197"/>
      <c r="CE21" s="247"/>
      <c r="CF21" s="247"/>
      <c r="CG21" s="247"/>
      <c r="CH21" s="247"/>
      <c r="CI21" s="247"/>
      <c r="CJ21" s="247"/>
      <c r="CK21" s="247"/>
      <c r="CL21" s="247"/>
      <c r="CM21" s="247"/>
      <c r="CN21" s="247"/>
      <c r="CO21" s="247"/>
      <c r="CP21" s="1197"/>
      <c r="CQ21" s="247"/>
      <c r="CR21" s="247"/>
      <c r="CS21" s="247"/>
      <c r="CT21" s="247"/>
      <c r="CU21" s="247"/>
      <c r="CV21" s="247"/>
      <c r="CW21" s="247"/>
      <c r="CX21" s="247"/>
      <c r="CY21" s="247"/>
      <c r="CZ21" s="247"/>
      <c r="DA21" s="247"/>
      <c r="DB21" s="1197"/>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1198"/>
      <c r="DD40" s="1198"/>
      <c r="DE40" s="245"/>
    </row>
    <row r="41" spans="2:109" ht="17.25" x14ac:dyDescent="0.15">
      <c r="B41" s="246" t="s">
        <v>619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1199"/>
      <c r="I42" s="1200"/>
      <c r="J42" s="1200"/>
      <c r="K42" s="1200"/>
      <c r="AM42" s="1199"/>
      <c r="AN42" s="1199" t="s">
        <v>620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15">
      <c r="B43" s="249"/>
      <c r="AN43" s="1201" t="s">
        <v>621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x14ac:dyDescent="0.15">
      <c r="B44" s="249"/>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x14ac:dyDescent="0.15">
      <c r="B45" s="249"/>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x14ac:dyDescent="0.15">
      <c r="B46" s="249"/>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x14ac:dyDescent="0.15">
      <c r="B47" s="249"/>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x14ac:dyDescent="0.15">
      <c r="B48" s="24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49"/>
      <c r="AN49" s="245" t="s">
        <v>622</v>
      </c>
    </row>
    <row r="50" spans="1:109" x14ac:dyDescent="0.15">
      <c r="B50" s="249"/>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575</v>
      </c>
      <c r="BQ50" s="1217"/>
      <c r="BR50" s="1217"/>
      <c r="BS50" s="1217"/>
      <c r="BT50" s="1217"/>
      <c r="BU50" s="1217"/>
      <c r="BV50" s="1217"/>
      <c r="BW50" s="1217"/>
      <c r="BX50" s="1217" t="s">
        <v>576</v>
      </c>
      <c r="BY50" s="1217"/>
      <c r="BZ50" s="1217"/>
      <c r="CA50" s="1217"/>
      <c r="CB50" s="1217"/>
      <c r="CC50" s="1217"/>
      <c r="CD50" s="1217"/>
      <c r="CE50" s="1217"/>
      <c r="CF50" s="1217" t="s">
        <v>577</v>
      </c>
      <c r="CG50" s="1217"/>
      <c r="CH50" s="1217"/>
      <c r="CI50" s="1217"/>
      <c r="CJ50" s="1217"/>
      <c r="CK50" s="1217"/>
      <c r="CL50" s="1217"/>
      <c r="CM50" s="1217"/>
      <c r="CN50" s="1217" t="s">
        <v>578</v>
      </c>
      <c r="CO50" s="1217"/>
      <c r="CP50" s="1217"/>
      <c r="CQ50" s="1217"/>
      <c r="CR50" s="1217"/>
      <c r="CS50" s="1217"/>
      <c r="CT50" s="1217"/>
      <c r="CU50" s="1217"/>
      <c r="CV50" s="1217" t="s">
        <v>579</v>
      </c>
      <c r="CW50" s="1217"/>
      <c r="CX50" s="1217"/>
      <c r="CY50" s="1217"/>
      <c r="CZ50" s="1217"/>
      <c r="DA50" s="1217"/>
      <c r="DB50" s="1217"/>
      <c r="DC50" s="1217"/>
    </row>
    <row r="51" spans="1:109" ht="13.5" customHeight="1" x14ac:dyDescent="0.15">
      <c r="B51" s="249"/>
      <c r="G51" s="1218"/>
      <c r="H51" s="1218"/>
      <c r="I51" s="1219"/>
      <c r="J51" s="1219"/>
      <c r="K51" s="1220"/>
      <c r="L51" s="1220"/>
      <c r="M51" s="1220"/>
      <c r="N51" s="1220"/>
      <c r="AM51" s="1210"/>
      <c r="AN51" s="1221" t="s">
        <v>623</v>
      </c>
      <c r="AO51" s="1221"/>
      <c r="AP51" s="1221"/>
      <c r="AQ51" s="1221"/>
      <c r="AR51" s="1221"/>
      <c r="AS51" s="1221"/>
      <c r="AT51" s="1221"/>
      <c r="AU51" s="1221"/>
      <c r="AV51" s="1221"/>
      <c r="AW51" s="1221"/>
      <c r="AX51" s="1221"/>
      <c r="AY51" s="1221"/>
      <c r="AZ51" s="1221"/>
      <c r="BA51" s="1221"/>
      <c r="BB51" s="1221" t="s">
        <v>624</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x14ac:dyDescent="0.15">
      <c r="B52" s="249"/>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0"/>
      <c r="B53" s="249"/>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625</v>
      </c>
      <c r="BC53" s="1221"/>
      <c r="BD53" s="1221"/>
      <c r="BE53" s="1221"/>
      <c r="BF53" s="1221"/>
      <c r="BG53" s="1221"/>
      <c r="BH53" s="1221"/>
      <c r="BI53" s="1221"/>
      <c r="BJ53" s="1221"/>
      <c r="BK53" s="1221"/>
      <c r="BL53" s="1221"/>
      <c r="BM53" s="1221"/>
      <c r="BN53" s="1221"/>
      <c r="BO53" s="1221"/>
      <c r="BP53" s="1222">
        <v>65.2</v>
      </c>
      <c r="BQ53" s="1222"/>
      <c r="BR53" s="1222"/>
      <c r="BS53" s="1222"/>
      <c r="BT53" s="1222"/>
      <c r="BU53" s="1222"/>
      <c r="BV53" s="1222"/>
      <c r="BW53" s="1222"/>
      <c r="BX53" s="1222">
        <v>66.8</v>
      </c>
      <c r="BY53" s="1222"/>
      <c r="BZ53" s="1222"/>
      <c r="CA53" s="1222"/>
      <c r="CB53" s="1222"/>
      <c r="CC53" s="1222"/>
      <c r="CD53" s="1222"/>
      <c r="CE53" s="1222"/>
      <c r="CF53" s="1222">
        <v>67.7</v>
      </c>
      <c r="CG53" s="1222"/>
      <c r="CH53" s="1222"/>
      <c r="CI53" s="1222"/>
      <c r="CJ53" s="1222"/>
      <c r="CK53" s="1222"/>
      <c r="CL53" s="1222"/>
      <c r="CM53" s="1222"/>
      <c r="CN53" s="1222">
        <v>68.5</v>
      </c>
      <c r="CO53" s="1222"/>
      <c r="CP53" s="1222"/>
      <c r="CQ53" s="1222"/>
      <c r="CR53" s="1222"/>
      <c r="CS53" s="1222"/>
      <c r="CT53" s="1222"/>
      <c r="CU53" s="1222"/>
      <c r="CV53" s="1222">
        <v>69.3</v>
      </c>
      <c r="CW53" s="1222"/>
      <c r="CX53" s="1222"/>
      <c r="CY53" s="1222"/>
      <c r="CZ53" s="1222"/>
      <c r="DA53" s="1222"/>
      <c r="DB53" s="1222"/>
      <c r="DC53" s="1222"/>
    </row>
    <row r="54" spans="1:109" x14ac:dyDescent="0.15">
      <c r="A54" s="1200"/>
      <c r="B54" s="249"/>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0"/>
      <c r="B55" s="249"/>
      <c r="G55" s="1211"/>
      <c r="H55" s="1211"/>
      <c r="I55" s="1211"/>
      <c r="J55" s="1211"/>
      <c r="K55" s="1220"/>
      <c r="L55" s="1220"/>
      <c r="M55" s="1220"/>
      <c r="N55" s="1220"/>
      <c r="AN55" s="1217" t="s">
        <v>626</v>
      </c>
      <c r="AO55" s="1217"/>
      <c r="AP55" s="1217"/>
      <c r="AQ55" s="1217"/>
      <c r="AR55" s="1217"/>
      <c r="AS55" s="1217"/>
      <c r="AT55" s="1217"/>
      <c r="AU55" s="1217"/>
      <c r="AV55" s="1217"/>
      <c r="AW55" s="1217"/>
      <c r="AX55" s="1217"/>
      <c r="AY55" s="1217"/>
      <c r="AZ55" s="1217"/>
      <c r="BA55" s="1217"/>
      <c r="BB55" s="1221" t="s">
        <v>624</v>
      </c>
      <c r="BC55" s="1221"/>
      <c r="BD55" s="1221"/>
      <c r="BE55" s="1221"/>
      <c r="BF55" s="1221"/>
      <c r="BG55" s="1221"/>
      <c r="BH55" s="1221"/>
      <c r="BI55" s="1221"/>
      <c r="BJ55" s="1221"/>
      <c r="BK55" s="1221"/>
      <c r="BL55" s="1221"/>
      <c r="BM55" s="1221"/>
      <c r="BN55" s="1221"/>
      <c r="BO55" s="1221"/>
      <c r="BP55" s="1222">
        <v>19</v>
      </c>
      <c r="BQ55" s="1222"/>
      <c r="BR55" s="1222"/>
      <c r="BS55" s="1222"/>
      <c r="BT55" s="1222"/>
      <c r="BU55" s="1222"/>
      <c r="BV55" s="1222"/>
      <c r="BW55" s="1222"/>
      <c r="BX55" s="1222">
        <v>15.3</v>
      </c>
      <c r="BY55" s="1222"/>
      <c r="BZ55" s="1222"/>
      <c r="CA55" s="1222"/>
      <c r="CB55" s="1222"/>
      <c r="CC55" s="1222"/>
      <c r="CD55" s="1222"/>
      <c r="CE55" s="1222"/>
      <c r="CF55" s="1222">
        <v>14.9</v>
      </c>
      <c r="CG55" s="1222"/>
      <c r="CH55" s="1222"/>
      <c r="CI55" s="1222"/>
      <c r="CJ55" s="1222"/>
      <c r="CK55" s="1222"/>
      <c r="CL55" s="1222"/>
      <c r="CM55" s="1222"/>
      <c r="CN55" s="1222">
        <v>14.5</v>
      </c>
      <c r="CO55" s="1222"/>
      <c r="CP55" s="1222"/>
      <c r="CQ55" s="1222"/>
      <c r="CR55" s="1222"/>
      <c r="CS55" s="1222"/>
      <c r="CT55" s="1222"/>
      <c r="CU55" s="1222"/>
      <c r="CV55" s="1222">
        <v>13.3</v>
      </c>
      <c r="CW55" s="1222"/>
      <c r="CX55" s="1222"/>
      <c r="CY55" s="1222"/>
      <c r="CZ55" s="1222"/>
      <c r="DA55" s="1222"/>
      <c r="DB55" s="1222"/>
      <c r="DC55" s="1222"/>
    </row>
    <row r="56" spans="1:109" x14ac:dyDescent="0.15">
      <c r="A56" s="1200"/>
      <c r="B56" s="249"/>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x14ac:dyDescent="0.15">
      <c r="B57" s="1223"/>
      <c r="G57" s="1211"/>
      <c r="H57" s="1211"/>
      <c r="I57" s="1224"/>
      <c r="J57" s="1224"/>
      <c r="K57" s="1220"/>
      <c r="L57" s="1220"/>
      <c r="M57" s="1220"/>
      <c r="N57" s="1220"/>
      <c r="AM57" s="245"/>
      <c r="AN57" s="1217"/>
      <c r="AO57" s="1217"/>
      <c r="AP57" s="1217"/>
      <c r="AQ57" s="1217"/>
      <c r="AR57" s="1217"/>
      <c r="AS57" s="1217"/>
      <c r="AT57" s="1217"/>
      <c r="AU57" s="1217"/>
      <c r="AV57" s="1217"/>
      <c r="AW57" s="1217"/>
      <c r="AX57" s="1217"/>
      <c r="AY57" s="1217"/>
      <c r="AZ57" s="1217"/>
      <c r="BA57" s="1217"/>
      <c r="BB57" s="1221" t="s">
        <v>625</v>
      </c>
      <c r="BC57" s="1221"/>
      <c r="BD57" s="1221"/>
      <c r="BE57" s="1221"/>
      <c r="BF57" s="1221"/>
      <c r="BG57" s="1221"/>
      <c r="BH57" s="1221"/>
      <c r="BI57" s="1221"/>
      <c r="BJ57" s="1221"/>
      <c r="BK57" s="1221"/>
      <c r="BL57" s="1221"/>
      <c r="BM57" s="1221"/>
      <c r="BN57" s="1221"/>
      <c r="BO57" s="1221"/>
      <c r="BP57" s="1222">
        <v>56.1</v>
      </c>
      <c r="BQ57" s="1222"/>
      <c r="BR57" s="1222"/>
      <c r="BS57" s="1222"/>
      <c r="BT57" s="1222"/>
      <c r="BU57" s="1222"/>
      <c r="BV57" s="1222"/>
      <c r="BW57" s="1222"/>
      <c r="BX57" s="1222">
        <v>57.5</v>
      </c>
      <c r="BY57" s="1222"/>
      <c r="BZ57" s="1222"/>
      <c r="CA57" s="1222"/>
      <c r="CB57" s="1222"/>
      <c r="CC57" s="1222"/>
      <c r="CD57" s="1222"/>
      <c r="CE57" s="1222"/>
      <c r="CF57" s="1222">
        <v>58.5</v>
      </c>
      <c r="CG57" s="1222"/>
      <c r="CH57" s="1222"/>
      <c r="CI57" s="1222"/>
      <c r="CJ57" s="1222"/>
      <c r="CK57" s="1222"/>
      <c r="CL57" s="1222"/>
      <c r="CM57" s="1222"/>
      <c r="CN57" s="1222">
        <v>58.9</v>
      </c>
      <c r="CO57" s="1222"/>
      <c r="CP57" s="1222"/>
      <c r="CQ57" s="1222"/>
      <c r="CR57" s="1222"/>
      <c r="CS57" s="1222"/>
      <c r="CT57" s="1222"/>
      <c r="CU57" s="1222"/>
      <c r="CV57" s="1222">
        <v>61.4</v>
      </c>
      <c r="CW57" s="1222"/>
      <c r="CX57" s="1222"/>
      <c r="CY57" s="1222"/>
      <c r="CZ57" s="1222"/>
      <c r="DA57" s="1222"/>
      <c r="DB57" s="1222"/>
      <c r="DC57" s="1222"/>
      <c r="DD57" s="1225"/>
      <c r="DE57" s="1223"/>
    </row>
    <row r="58" spans="1:109" s="1200" customFormat="1" x14ac:dyDescent="0.15">
      <c r="A58" s="245"/>
      <c r="B58" s="1223"/>
      <c r="G58" s="1211"/>
      <c r="H58" s="1211"/>
      <c r="I58" s="1224"/>
      <c r="J58" s="1224"/>
      <c r="K58" s="1220"/>
      <c r="L58" s="1220"/>
      <c r="M58" s="1220"/>
      <c r="N58" s="1220"/>
      <c r="AM58" s="245"/>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x14ac:dyDescent="0.15">
      <c r="A59" s="245"/>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x14ac:dyDescent="0.15">
      <c r="A60" s="245"/>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x14ac:dyDescent="0.15">
      <c r="A61" s="245"/>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5"/>
    </row>
    <row r="63" spans="1:109" ht="17.25" x14ac:dyDescent="0.15">
      <c r="B63" s="302" t="s">
        <v>627</v>
      </c>
    </row>
    <row r="64" spans="1:109" x14ac:dyDescent="0.15">
      <c r="B64" s="249"/>
      <c r="G64" s="1199"/>
      <c r="I64" s="1231"/>
      <c r="J64" s="1231"/>
      <c r="K64" s="1231"/>
      <c r="L64" s="1231"/>
      <c r="M64" s="1231"/>
      <c r="N64" s="1232"/>
      <c r="AM64" s="1199"/>
      <c r="AN64" s="1199" t="s">
        <v>620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x14ac:dyDescent="0.15">
      <c r="B65" s="249"/>
      <c r="AN65" s="1201" t="s">
        <v>628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x14ac:dyDescent="0.15">
      <c r="B66" s="249"/>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x14ac:dyDescent="0.15">
      <c r="B67" s="249"/>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x14ac:dyDescent="0.15">
      <c r="B68" s="249"/>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x14ac:dyDescent="0.15">
      <c r="B69" s="249"/>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x14ac:dyDescent="0.15">
      <c r="B70" s="249"/>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49"/>
      <c r="G71" s="1236"/>
      <c r="I71" s="1237"/>
      <c r="J71" s="1234"/>
      <c r="K71" s="1234"/>
      <c r="L71" s="1235"/>
      <c r="M71" s="1234"/>
      <c r="N71" s="1235"/>
      <c r="AM71" s="1236"/>
      <c r="AN71" s="245" t="s">
        <v>622</v>
      </c>
    </row>
    <row r="72" spans="2:107" x14ac:dyDescent="0.15">
      <c r="B72" s="249"/>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575</v>
      </c>
      <c r="BQ72" s="1217"/>
      <c r="BR72" s="1217"/>
      <c r="BS72" s="1217"/>
      <c r="BT72" s="1217"/>
      <c r="BU72" s="1217"/>
      <c r="BV72" s="1217"/>
      <c r="BW72" s="1217"/>
      <c r="BX72" s="1217" t="s">
        <v>576</v>
      </c>
      <c r="BY72" s="1217"/>
      <c r="BZ72" s="1217"/>
      <c r="CA72" s="1217"/>
      <c r="CB72" s="1217"/>
      <c r="CC72" s="1217"/>
      <c r="CD72" s="1217"/>
      <c r="CE72" s="1217"/>
      <c r="CF72" s="1217" t="s">
        <v>577</v>
      </c>
      <c r="CG72" s="1217"/>
      <c r="CH72" s="1217"/>
      <c r="CI72" s="1217"/>
      <c r="CJ72" s="1217"/>
      <c r="CK72" s="1217"/>
      <c r="CL72" s="1217"/>
      <c r="CM72" s="1217"/>
      <c r="CN72" s="1217" t="s">
        <v>578</v>
      </c>
      <c r="CO72" s="1217"/>
      <c r="CP72" s="1217"/>
      <c r="CQ72" s="1217"/>
      <c r="CR72" s="1217"/>
      <c r="CS72" s="1217"/>
      <c r="CT72" s="1217"/>
      <c r="CU72" s="1217"/>
      <c r="CV72" s="1217" t="s">
        <v>579</v>
      </c>
      <c r="CW72" s="1217"/>
      <c r="CX72" s="1217"/>
      <c r="CY72" s="1217"/>
      <c r="CZ72" s="1217"/>
      <c r="DA72" s="1217"/>
      <c r="DB72" s="1217"/>
      <c r="DC72" s="1217"/>
    </row>
    <row r="73" spans="2:107" x14ac:dyDescent="0.15">
      <c r="B73" s="249"/>
      <c r="G73" s="1218"/>
      <c r="H73" s="1218"/>
      <c r="I73" s="1218"/>
      <c r="J73" s="1218"/>
      <c r="K73" s="1238"/>
      <c r="L73" s="1238"/>
      <c r="M73" s="1238"/>
      <c r="N73" s="1238"/>
      <c r="AM73" s="1210"/>
      <c r="AN73" s="1221" t="s">
        <v>623</v>
      </c>
      <c r="AO73" s="1221"/>
      <c r="AP73" s="1221"/>
      <c r="AQ73" s="1221"/>
      <c r="AR73" s="1221"/>
      <c r="AS73" s="1221"/>
      <c r="AT73" s="1221"/>
      <c r="AU73" s="1221"/>
      <c r="AV73" s="1221"/>
      <c r="AW73" s="1221"/>
      <c r="AX73" s="1221"/>
      <c r="AY73" s="1221"/>
      <c r="AZ73" s="1221"/>
      <c r="BA73" s="1221"/>
      <c r="BB73" s="1221" t="s">
        <v>624</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x14ac:dyDescent="0.15">
      <c r="B74" s="249"/>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49"/>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629</v>
      </c>
      <c r="BC75" s="1221"/>
      <c r="BD75" s="1221"/>
      <c r="BE75" s="1221"/>
      <c r="BF75" s="1221"/>
      <c r="BG75" s="1221"/>
      <c r="BH75" s="1221"/>
      <c r="BI75" s="1221"/>
      <c r="BJ75" s="1221"/>
      <c r="BK75" s="1221"/>
      <c r="BL75" s="1221"/>
      <c r="BM75" s="1221"/>
      <c r="BN75" s="1221"/>
      <c r="BO75" s="1221"/>
      <c r="BP75" s="1222">
        <v>9.5</v>
      </c>
      <c r="BQ75" s="1222"/>
      <c r="BR75" s="1222"/>
      <c r="BS75" s="1222"/>
      <c r="BT75" s="1222"/>
      <c r="BU75" s="1222"/>
      <c r="BV75" s="1222"/>
      <c r="BW75" s="1222"/>
      <c r="BX75" s="1222">
        <v>8.5</v>
      </c>
      <c r="BY75" s="1222"/>
      <c r="BZ75" s="1222"/>
      <c r="CA75" s="1222"/>
      <c r="CB75" s="1222"/>
      <c r="CC75" s="1222"/>
      <c r="CD75" s="1222"/>
      <c r="CE75" s="1222"/>
      <c r="CF75" s="1222">
        <v>7.4</v>
      </c>
      <c r="CG75" s="1222"/>
      <c r="CH75" s="1222"/>
      <c r="CI75" s="1222"/>
      <c r="CJ75" s="1222"/>
      <c r="CK75" s="1222"/>
      <c r="CL75" s="1222"/>
      <c r="CM75" s="1222"/>
      <c r="CN75" s="1222">
        <v>5.4</v>
      </c>
      <c r="CO75" s="1222"/>
      <c r="CP75" s="1222"/>
      <c r="CQ75" s="1222"/>
      <c r="CR75" s="1222"/>
      <c r="CS75" s="1222"/>
      <c r="CT75" s="1222"/>
      <c r="CU75" s="1222"/>
      <c r="CV75" s="1222">
        <v>4.5</v>
      </c>
      <c r="CW75" s="1222"/>
      <c r="CX75" s="1222"/>
      <c r="CY75" s="1222"/>
      <c r="CZ75" s="1222"/>
      <c r="DA75" s="1222"/>
      <c r="DB75" s="1222"/>
      <c r="DC75" s="1222"/>
    </row>
    <row r="76" spans="2:107" x14ac:dyDescent="0.15">
      <c r="B76" s="249"/>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49"/>
      <c r="G77" s="1211"/>
      <c r="H77" s="1211"/>
      <c r="I77" s="1211"/>
      <c r="J77" s="1211"/>
      <c r="K77" s="1238"/>
      <c r="L77" s="1238"/>
      <c r="M77" s="1238"/>
      <c r="N77" s="1238"/>
      <c r="AN77" s="1217" t="s">
        <v>626</v>
      </c>
      <c r="AO77" s="1217"/>
      <c r="AP77" s="1217"/>
      <c r="AQ77" s="1217"/>
      <c r="AR77" s="1217"/>
      <c r="AS77" s="1217"/>
      <c r="AT77" s="1217"/>
      <c r="AU77" s="1217"/>
      <c r="AV77" s="1217"/>
      <c r="AW77" s="1217"/>
      <c r="AX77" s="1217"/>
      <c r="AY77" s="1217"/>
      <c r="AZ77" s="1217"/>
      <c r="BA77" s="1217"/>
      <c r="BB77" s="1221" t="s">
        <v>624</v>
      </c>
      <c r="BC77" s="1221"/>
      <c r="BD77" s="1221"/>
      <c r="BE77" s="1221"/>
      <c r="BF77" s="1221"/>
      <c r="BG77" s="1221"/>
      <c r="BH77" s="1221"/>
      <c r="BI77" s="1221"/>
      <c r="BJ77" s="1221"/>
      <c r="BK77" s="1221"/>
      <c r="BL77" s="1221"/>
      <c r="BM77" s="1221"/>
      <c r="BN77" s="1221"/>
      <c r="BO77" s="1221"/>
      <c r="BP77" s="1222">
        <v>19</v>
      </c>
      <c r="BQ77" s="1222"/>
      <c r="BR77" s="1222"/>
      <c r="BS77" s="1222"/>
      <c r="BT77" s="1222"/>
      <c r="BU77" s="1222"/>
      <c r="BV77" s="1222"/>
      <c r="BW77" s="1222"/>
      <c r="BX77" s="1222">
        <v>15.3</v>
      </c>
      <c r="BY77" s="1222"/>
      <c r="BZ77" s="1222"/>
      <c r="CA77" s="1222"/>
      <c r="CB77" s="1222"/>
      <c r="CC77" s="1222"/>
      <c r="CD77" s="1222"/>
      <c r="CE77" s="1222"/>
      <c r="CF77" s="1222">
        <v>14.9</v>
      </c>
      <c r="CG77" s="1222"/>
      <c r="CH77" s="1222"/>
      <c r="CI77" s="1222"/>
      <c r="CJ77" s="1222"/>
      <c r="CK77" s="1222"/>
      <c r="CL77" s="1222"/>
      <c r="CM77" s="1222"/>
      <c r="CN77" s="1222">
        <v>14.5</v>
      </c>
      <c r="CO77" s="1222"/>
      <c r="CP77" s="1222"/>
      <c r="CQ77" s="1222"/>
      <c r="CR77" s="1222"/>
      <c r="CS77" s="1222"/>
      <c r="CT77" s="1222"/>
      <c r="CU77" s="1222"/>
      <c r="CV77" s="1222">
        <v>13.3</v>
      </c>
      <c r="CW77" s="1222"/>
      <c r="CX77" s="1222"/>
      <c r="CY77" s="1222"/>
      <c r="CZ77" s="1222"/>
      <c r="DA77" s="1222"/>
      <c r="DB77" s="1222"/>
      <c r="DC77" s="1222"/>
    </row>
    <row r="78" spans="2:107" x14ac:dyDescent="0.15">
      <c r="B78" s="249"/>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49"/>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629</v>
      </c>
      <c r="BC79" s="1221"/>
      <c r="BD79" s="1221"/>
      <c r="BE79" s="1221"/>
      <c r="BF79" s="1221"/>
      <c r="BG79" s="1221"/>
      <c r="BH79" s="1221"/>
      <c r="BI79" s="1221"/>
      <c r="BJ79" s="1221"/>
      <c r="BK79" s="1221"/>
      <c r="BL79" s="1221"/>
      <c r="BM79" s="1221"/>
      <c r="BN79" s="1221"/>
      <c r="BO79" s="1221"/>
      <c r="BP79" s="1222">
        <v>8.5</v>
      </c>
      <c r="BQ79" s="1222"/>
      <c r="BR79" s="1222"/>
      <c r="BS79" s="1222"/>
      <c r="BT79" s="1222"/>
      <c r="BU79" s="1222"/>
      <c r="BV79" s="1222"/>
      <c r="BW79" s="1222"/>
      <c r="BX79" s="1222">
        <v>8.5</v>
      </c>
      <c r="BY79" s="1222"/>
      <c r="BZ79" s="1222"/>
      <c r="CA79" s="1222"/>
      <c r="CB79" s="1222"/>
      <c r="CC79" s="1222"/>
      <c r="CD79" s="1222"/>
      <c r="CE79" s="1222"/>
      <c r="CF79" s="1222">
        <v>8.5</v>
      </c>
      <c r="CG79" s="1222"/>
      <c r="CH79" s="1222"/>
      <c r="CI79" s="1222"/>
      <c r="CJ79" s="1222"/>
      <c r="CK79" s="1222"/>
      <c r="CL79" s="1222"/>
      <c r="CM79" s="1222"/>
      <c r="CN79" s="1222">
        <v>8.4</v>
      </c>
      <c r="CO79" s="1222"/>
      <c r="CP79" s="1222"/>
      <c r="CQ79" s="1222"/>
      <c r="CR79" s="1222"/>
      <c r="CS79" s="1222"/>
      <c r="CT79" s="1222"/>
      <c r="CU79" s="1222"/>
      <c r="CV79" s="1222">
        <v>8.4</v>
      </c>
      <c r="CW79" s="1222"/>
      <c r="CX79" s="1222"/>
      <c r="CY79" s="1222"/>
      <c r="CZ79" s="1222"/>
      <c r="DA79" s="1222"/>
      <c r="DB79" s="1222"/>
      <c r="DC79" s="1222"/>
    </row>
    <row r="80" spans="2:107" x14ac:dyDescent="0.15">
      <c r="B80" s="249"/>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49"/>
    </row>
    <row r="82" spans="2:109" ht="17.25" x14ac:dyDescent="0.15">
      <c r="B82" s="249"/>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ic9GkLiRj+cjpBQEQ4owxY3qze86LyMbcc/PAvApkUBG2lWfInjZZFi8K5v1kZzl27DR1/GSTF+IBbKb3NP4KA==" saltValue="Xd4VNKXS7kftQk5c3gClN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522</v>
      </c>
    </row>
  </sheetData>
  <sheetProtection algorithmName="SHA-512" hashValue="a+zUsyclTG4VW9zzcZvOfnweBMsUcx0JqmTXDkXy1/ZBRCyig83QhQFVy30dCB+jGfhvDNxmnp+OJ3YGNQhkEA==" saltValue="CDKVssKaFs1f/3c5rAts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522</v>
      </c>
    </row>
  </sheetData>
  <sheetProtection algorithmName="SHA-512" hashValue="mZvOjS5UOJTtW7qT1SIo/ZdEK4KEUsoePUCg8aX7qFDF1W9U5NXXG2UQLEIuDiO8wiEJYpDdI7pu/40eup4lOA==" saltValue="GroIJYWCmisZKwYpm/m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572</v>
      </c>
      <c r="G2" s="146"/>
      <c r="H2" s="147"/>
    </row>
    <row r="3" spans="1:8" x14ac:dyDescent="0.15">
      <c r="A3" s="143" t="s">
        <v>565</v>
      </c>
      <c r="B3" s="148"/>
      <c r="C3" s="149"/>
      <c r="D3" s="150">
        <v>98013</v>
      </c>
      <c r="E3" s="151"/>
      <c r="F3" s="152">
        <v>85042</v>
      </c>
      <c r="G3" s="153"/>
      <c r="H3" s="154"/>
    </row>
    <row r="4" spans="1:8" x14ac:dyDescent="0.15">
      <c r="A4" s="155"/>
      <c r="B4" s="156"/>
      <c r="C4" s="157"/>
      <c r="D4" s="158">
        <v>61414</v>
      </c>
      <c r="E4" s="159"/>
      <c r="F4" s="160">
        <v>50806</v>
      </c>
      <c r="G4" s="161"/>
      <c r="H4" s="162"/>
    </row>
    <row r="5" spans="1:8" x14ac:dyDescent="0.15">
      <c r="A5" s="143" t="s">
        <v>567</v>
      </c>
      <c r="B5" s="148"/>
      <c r="C5" s="149"/>
      <c r="D5" s="150">
        <v>109462</v>
      </c>
      <c r="E5" s="151"/>
      <c r="F5" s="152">
        <v>83774</v>
      </c>
      <c r="G5" s="153"/>
      <c r="H5" s="154"/>
    </row>
    <row r="6" spans="1:8" x14ac:dyDescent="0.15">
      <c r="A6" s="155"/>
      <c r="B6" s="156"/>
      <c r="C6" s="157"/>
      <c r="D6" s="158">
        <v>68744</v>
      </c>
      <c r="E6" s="159"/>
      <c r="F6" s="160">
        <v>52179</v>
      </c>
      <c r="G6" s="161"/>
      <c r="H6" s="162"/>
    </row>
    <row r="7" spans="1:8" x14ac:dyDescent="0.15">
      <c r="A7" s="143" t="s">
        <v>568</v>
      </c>
      <c r="B7" s="148"/>
      <c r="C7" s="149"/>
      <c r="D7" s="150">
        <v>175137</v>
      </c>
      <c r="E7" s="151"/>
      <c r="F7" s="152">
        <v>132981</v>
      </c>
      <c r="G7" s="153"/>
      <c r="H7" s="154"/>
    </row>
    <row r="8" spans="1:8" x14ac:dyDescent="0.15">
      <c r="A8" s="155"/>
      <c r="B8" s="156"/>
      <c r="C8" s="157"/>
      <c r="D8" s="158">
        <v>82139</v>
      </c>
      <c r="E8" s="159"/>
      <c r="F8" s="160">
        <v>56973</v>
      </c>
      <c r="G8" s="161"/>
      <c r="H8" s="162"/>
    </row>
    <row r="9" spans="1:8" x14ac:dyDescent="0.15">
      <c r="A9" s="143" t="s">
        <v>569</v>
      </c>
      <c r="B9" s="148"/>
      <c r="C9" s="149"/>
      <c r="D9" s="150">
        <v>168604</v>
      </c>
      <c r="E9" s="151"/>
      <c r="F9" s="152">
        <v>128523</v>
      </c>
      <c r="G9" s="153"/>
      <c r="H9" s="154"/>
    </row>
    <row r="10" spans="1:8" x14ac:dyDescent="0.15">
      <c r="A10" s="155"/>
      <c r="B10" s="156"/>
      <c r="C10" s="157"/>
      <c r="D10" s="158">
        <v>68086</v>
      </c>
      <c r="E10" s="159"/>
      <c r="F10" s="160">
        <v>56792</v>
      </c>
      <c r="G10" s="161"/>
      <c r="H10" s="162"/>
    </row>
    <row r="11" spans="1:8" x14ac:dyDescent="0.15">
      <c r="A11" s="143" t="s">
        <v>570</v>
      </c>
      <c r="B11" s="148"/>
      <c r="C11" s="149"/>
      <c r="D11" s="150">
        <v>198526</v>
      </c>
      <c r="E11" s="151"/>
      <c r="F11" s="152">
        <v>92919</v>
      </c>
      <c r="G11" s="153"/>
      <c r="H11" s="154"/>
    </row>
    <row r="12" spans="1:8" x14ac:dyDescent="0.15">
      <c r="A12" s="155"/>
      <c r="B12" s="156"/>
      <c r="C12" s="163"/>
      <c r="D12" s="158">
        <v>129798</v>
      </c>
      <c r="E12" s="159"/>
      <c r="F12" s="160">
        <v>54128</v>
      </c>
      <c r="G12" s="161"/>
      <c r="H12" s="162"/>
    </row>
    <row r="13" spans="1:8" x14ac:dyDescent="0.15">
      <c r="A13" s="143"/>
      <c r="B13" s="148"/>
      <c r="C13" s="149"/>
      <c r="D13" s="150">
        <v>149948</v>
      </c>
      <c r="E13" s="151"/>
      <c r="F13" s="152">
        <v>104648</v>
      </c>
      <c r="G13" s="164"/>
      <c r="H13" s="154"/>
    </row>
    <row r="14" spans="1:8" x14ac:dyDescent="0.15">
      <c r="A14" s="155"/>
      <c r="B14" s="156"/>
      <c r="C14" s="157"/>
      <c r="D14" s="158">
        <v>82036</v>
      </c>
      <c r="E14" s="159"/>
      <c r="F14" s="160">
        <v>54176</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3.34</v>
      </c>
      <c r="C19" s="165">
        <f>ROUND(VALUE(SUBSTITUTE(実質収支比率等に係る経年分析!G$48,"▲","-")),2)</f>
        <v>3.49</v>
      </c>
      <c r="D19" s="165">
        <f>ROUND(VALUE(SUBSTITUTE(実質収支比率等に係る経年分析!H$48,"▲","-")),2)</f>
        <v>3.64</v>
      </c>
      <c r="E19" s="165">
        <f>ROUND(VALUE(SUBSTITUTE(実質収支比率等に係る経年分析!I$48,"▲","-")),2)</f>
        <v>4.7699999999999996</v>
      </c>
      <c r="F19" s="165">
        <f>ROUND(VALUE(SUBSTITUTE(実質収支比率等に係る経年分析!J$48,"▲","-")),2)</f>
        <v>5.66</v>
      </c>
    </row>
    <row r="20" spans="1:11" x14ac:dyDescent="0.15">
      <c r="A20" s="165" t="s">
        <v>54</v>
      </c>
      <c r="B20" s="165">
        <f>ROUND(VALUE(SUBSTITUTE(実質収支比率等に係る経年分析!F$47,"▲","-")),2)</f>
        <v>34.33</v>
      </c>
      <c r="C20" s="165">
        <f>ROUND(VALUE(SUBSTITUTE(実質収支比率等に係る経年分析!G$47,"▲","-")),2)</f>
        <v>31.56</v>
      </c>
      <c r="D20" s="165">
        <f>ROUND(VALUE(SUBSTITUTE(実質収支比率等に係る経年分析!H$47,"▲","-")),2)</f>
        <v>29.9</v>
      </c>
      <c r="E20" s="165">
        <f>ROUND(VALUE(SUBSTITUTE(実質収支比率等に係る経年分析!I$47,"▲","-")),2)</f>
        <v>28.5</v>
      </c>
      <c r="F20" s="165">
        <f>ROUND(VALUE(SUBSTITUTE(実質収支比率等に係る経年分析!J$47,"▲","-")),2)</f>
        <v>34.6</v>
      </c>
    </row>
    <row r="21" spans="1:11" x14ac:dyDescent="0.15">
      <c r="A21" s="165" t="s">
        <v>55</v>
      </c>
      <c r="B21" s="165">
        <f>IF(ISNUMBER(VALUE(SUBSTITUTE(実質収支比率等に係る経年分析!F$49,"▲","-"))),ROUND(VALUE(SUBSTITUTE(実質収支比率等に係る経年分析!F$49,"▲","-")),2),NA())</f>
        <v>-10.63</v>
      </c>
      <c r="C21" s="165">
        <f>IF(ISNUMBER(VALUE(SUBSTITUTE(実質収支比率等に係る経年分析!G$49,"▲","-"))),ROUND(VALUE(SUBSTITUTE(実質収支比率等に係る経年分析!G$49,"▲","-")),2),NA())</f>
        <v>2.13</v>
      </c>
      <c r="D21" s="165">
        <f>IF(ISNUMBER(VALUE(SUBSTITUTE(実質収支比率等に係る経年分析!H$49,"▲","-"))),ROUND(VALUE(SUBSTITUTE(実質収支比率等に係る経年分析!H$49,"▲","-")),2),NA())</f>
        <v>-1.91</v>
      </c>
      <c r="E21" s="165">
        <f>IF(ISNUMBER(VALUE(SUBSTITUTE(実質収支比率等に係る経年分析!I$49,"▲","-"))),ROUND(VALUE(SUBSTITUTE(実質収支比率等に係る経年分析!I$49,"▲","-")),2),NA())</f>
        <v>7.47</v>
      </c>
      <c r="F21" s="165">
        <f>IF(ISNUMBER(VALUE(SUBSTITUTE(実質収支比率等に係る経年分析!J$49,"▲","-"))),ROUND(VALUE(SUBSTITUTE(実質収支比率等に係る経年分析!J$49,"▲","-")),2),NA())</f>
        <v>7.7</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0.14000000000000001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0.14000000000000001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0.01</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国東市立国東自動車学校特別会計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0.01</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0.04</v>
      </c>
    </row>
    <row r="30" spans="1:11" x14ac:dyDescent="0.15">
      <c r="A30" s="166" t="str">
        <f>IF(連結実質赤字比率に係る赤字・黒字の構成分析!C$40="",NA(),連結実質赤字比率に係る赤字・黒字の構成分析!C$40)</f>
        <v>工業用水道事業特別会計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0.56000000000000005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0.64</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0.3</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0.41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0.38</v>
      </c>
    </row>
    <row r="31" spans="1:11" x14ac:dyDescent="0.15">
      <c r="A31" s="166" t="str">
        <f>IF(連結実質赤字比率に係る赤字・黒字の構成分析!C$39="",NA(),連結実質赤字比率に係る赤字・黒字の構成分析!C$39)</f>
        <v>下水道事業特別会計</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0.57999999999999996</v>
      </c>
    </row>
    <row r="32" spans="1:11" x14ac:dyDescent="0.15">
      <c r="A32" s="166" t="str">
        <f>IF(連結実質赤字比率に係る赤字・黒字の構成分析!C$38="",NA(),連結実質赤字比率に係る赤字・黒字の構成分析!C$38)</f>
        <v>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0.47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0.56999999999999995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0.66</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0.82</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v>
      </c>
    </row>
    <row r="33" spans="1:16" x14ac:dyDescent="0.15">
      <c r="A33" s="166" t="str">
        <f>IF(連結実質赤字比率に係る赤字・黒字の構成分析!C$37="",NA(),連結実質赤字比率に係る赤字・黒字の構成分析!C$37)</f>
        <v>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0.37</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0.33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0.79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1.03</v>
      </c>
    </row>
    <row r="34" spans="1:16" x14ac:dyDescent="0.15">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0.84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1.04</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3.48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3.63</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4.76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5.61</v>
      </c>
    </row>
    <row r="36" spans="1:16" x14ac:dyDescent="0.15">
      <c r="A36" s="166" t="str">
        <f>IF(連結実質赤字比率に係る赤字・黒字の構成分析!C$34="",NA(),連結実質赤字比率に係る赤字・黒字の構成分析!C$34)</f>
        <v>市民病院事業特別会計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5.72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6.45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5.48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7.85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11.52</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2580</v>
      </c>
      <c r="E42" s="167"/>
      <c r="F42" s="167"/>
      <c r="G42" s="167">
        <f>'実質公債費比率（分子）の構造'!L$52</f>
        <v>2454</v>
      </c>
      <c r="H42" s="167"/>
      <c r="I42" s="167"/>
      <c r="J42" s="167">
        <f>'実質公債費比率（分子）の構造'!M$52</f>
        <v>2433</v>
      </c>
      <c r="K42" s="167"/>
      <c r="L42" s="167"/>
      <c r="M42" s="167">
        <f>'実質公債費比率（分子）の構造'!N$52</f>
        <v>2566</v>
      </c>
      <c r="N42" s="167"/>
      <c r="O42" s="167"/>
      <c r="P42" s="167">
        <f>'実質公債費比率（分子）の構造'!O$52</f>
        <v>2482</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66</v>
      </c>
      <c r="B46" s="167">
        <f>'実質公債費比率（分子）の構造'!K$48</f>
        <v>688</v>
      </c>
      <c r="C46" s="167"/>
      <c r="D46" s="167"/>
      <c r="E46" s="167">
        <f>'実質公債費比率（分子）の構造'!L$48</f>
        <v>669</v>
      </c>
      <c r="F46" s="167"/>
      <c r="G46" s="167"/>
      <c r="H46" s="167">
        <f>'実質公債費比率（分子）の構造'!M$48</f>
        <v>672</v>
      </c>
      <c r="I46" s="167"/>
      <c r="J46" s="167"/>
      <c r="K46" s="167">
        <f>'実質公債費比率（分子）の構造'!N$48</f>
        <v>486</v>
      </c>
      <c r="L46" s="167"/>
      <c r="M46" s="167"/>
      <c r="N46" s="167">
        <f>'実質公債費比率（分子）の構造'!O$48</f>
        <v>437</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2784</v>
      </c>
      <c r="C49" s="167"/>
      <c r="D49" s="167"/>
      <c r="E49" s="167">
        <f>'実質公債費比率（分子）の構造'!L$45</f>
        <v>2446</v>
      </c>
      <c r="F49" s="167"/>
      <c r="G49" s="167"/>
      <c r="H49" s="167">
        <f>'実質公債費比率（分子）の構造'!M$45</f>
        <v>2358</v>
      </c>
      <c r="I49" s="167"/>
      <c r="J49" s="167"/>
      <c r="K49" s="167">
        <f>'実質公債費比率（分子）の構造'!N$45</f>
        <v>2365</v>
      </c>
      <c r="L49" s="167"/>
      <c r="M49" s="167"/>
      <c r="N49" s="167">
        <f>'実質公債費比率（分子）の構造'!O$45</f>
        <v>2464</v>
      </c>
      <c r="O49" s="167"/>
      <c r="P49" s="167"/>
    </row>
    <row r="50" spans="1:16" x14ac:dyDescent="0.15">
      <c r="A50" s="167" t="s">
        <v>70</v>
      </c>
      <c r="B50" s="167" t="e">
        <f>NA()</f>
        <v>#N/A</v>
      </c>
      <c r="C50" s="167">
        <f>IF(ISNUMBER('実質公債費比率（分子）の構造'!K$53),'実質公債費比率（分子）の構造'!K$53,NA())</f>
        <v>892</v>
      </c>
      <c r="D50" s="167" t="e">
        <f>NA()</f>
        <v>#N/A</v>
      </c>
      <c r="E50" s="167" t="e">
        <f>NA()</f>
        <v>#N/A</v>
      </c>
      <c r="F50" s="167">
        <f>IF(ISNUMBER('実質公債費比率（分子）の構造'!L$53),'実質公債費比率（分子）の構造'!L$53,NA())</f>
        <v>661</v>
      </c>
      <c r="G50" s="167" t="e">
        <f>NA()</f>
        <v>#N/A</v>
      </c>
      <c r="H50" s="167" t="e">
        <f>NA()</f>
        <v>#N/A</v>
      </c>
      <c r="I50" s="167">
        <f>IF(ISNUMBER('実質公債費比率（分子）の構造'!M$53),'実質公債費比率（分子）の構造'!M$53,NA())</f>
        <v>597</v>
      </c>
      <c r="J50" s="167" t="e">
        <f>NA()</f>
        <v>#N/A</v>
      </c>
      <c r="K50" s="167" t="e">
        <f>NA()</f>
        <v>#N/A</v>
      </c>
      <c r="L50" s="167">
        <f>IF(ISNUMBER('実質公債費比率（分子）の構造'!N$53),'実質公債費比率（分子）の構造'!N$53,NA())</f>
        <v>285</v>
      </c>
      <c r="M50" s="167" t="e">
        <f>NA()</f>
        <v>#N/A</v>
      </c>
      <c r="N50" s="167" t="e">
        <f>NA()</f>
        <v>#N/A</v>
      </c>
      <c r="O50" s="167">
        <f>IF(ISNUMBER('実質公債費比率（分子）の構造'!O$53),'実質公債費比率（分子）の構造'!O$53,NA())</f>
        <v>419</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22367</v>
      </c>
      <c r="E56" s="166"/>
      <c r="F56" s="166"/>
      <c r="G56" s="166">
        <f>'将来負担比率（分子）の構造'!J$52</f>
        <v>21544</v>
      </c>
      <c r="H56" s="166"/>
      <c r="I56" s="166"/>
      <c r="J56" s="166">
        <f>'将来負担比率（分子）の構造'!K$52</f>
        <v>21032</v>
      </c>
      <c r="K56" s="166"/>
      <c r="L56" s="166"/>
      <c r="M56" s="166">
        <f>'将来負担比率（分子）の構造'!L$52</f>
        <v>21586</v>
      </c>
      <c r="N56" s="166"/>
      <c r="O56" s="166"/>
      <c r="P56" s="166">
        <f>'将来負担比率（分子）の構造'!M$52</f>
        <v>21700</v>
      </c>
    </row>
    <row r="57" spans="1:16" x14ac:dyDescent="0.15">
      <c r="A57" s="166" t="s">
        <v>41</v>
      </c>
      <c r="B57" s="166"/>
      <c r="C57" s="166"/>
      <c r="D57" s="166">
        <f>'将来負担比率（分子）の構造'!I$51</f>
        <v>243</v>
      </c>
      <c r="E57" s="166"/>
      <c r="F57" s="166"/>
      <c r="G57" s="166">
        <f>'将来負担比率（分子）の構造'!J$51</f>
        <v>162</v>
      </c>
      <c r="H57" s="166"/>
      <c r="I57" s="166"/>
      <c r="J57" s="166">
        <f>'将来負担比率（分子）の構造'!K$51</f>
        <v>94</v>
      </c>
      <c r="K57" s="166"/>
      <c r="L57" s="166"/>
      <c r="M57" s="166">
        <f>'将来負担比率（分子）の構造'!L$51</f>
        <v>60</v>
      </c>
      <c r="N57" s="166"/>
      <c r="O57" s="166"/>
      <c r="P57" s="166">
        <f>'将来負担比率（分子）の構造'!M$51</f>
        <v>29</v>
      </c>
    </row>
    <row r="58" spans="1:16" x14ac:dyDescent="0.15">
      <c r="A58" s="166" t="s">
        <v>40</v>
      </c>
      <c r="B58" s="166"/>
      <c r="C58" s="166"/>
      <c r="D58" s="166">
        <f>'将来負担比率（分子）の構造'!I$50</f>
        <v>12962</v>
      </c>
      <c r="E58" s="166"/>
      <c r="F58" s="166"/>
      <c r="G58" s="166">
        <f>'将来負担比率（分子）の構造'!J$50</f>
        <v>12273</v>
      </c>
      <c r="H58" s="166"/>
      <c r="I58" s="166"/>
      <c r="J58" s="166">
        <f>'将来負担比率（分子）の構造'!K$50</f>
        <v>12780</v>
      </c>
      <c r="K58" s="166"/>
      <c r="L58" s="166"/>
      <c r="M58" s="166">
        <f>'将来負担比率（分子）の構造'!L$50</f>
        <v>12256</v>
      </c>
      <c r="N58" s="166"/>
      <c r="O58" s="166"/>
      <c r="P58" s="166">
        <f>'将来負担比率（分子）の構造'!M$50</f>
        <v>13864</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3</v>
      </c>
      <c r="C61" s="166"/>
      <c r="D61" s="166"/>
      <c r="E61" s="166">
        <f>'将来負担比率（分子）の構造'!J$46</f>
        <v>2</v>
      </c>
      <c r="F61" s="166"/>
      <c r="G61" s="166"/>
      <c r="H61" s="166">
        <f>'将来負担比率（分子）の構造'!K$46</f>
        <v>2</v>
      </c>
      <c r="I61" s="166"/>
      <c r="J61" s="166"/>
      <c r="K61" s="166">
        <f>'将来負担比率（分子）の構造'!L$46</f>
        <v>1</v>
      </c>
      <c r="L61" s="166"/>
      <c r="M61" s="166"/>
      <c r="N61" s="166">
        <f>'将来負担比率（分子）の構造'!M$46</f>
        <v>0</v>
      </c>
      <c r="O61" s="166"/>
      <c r="P61" s="166"/>
    </row>
    <row r="62" spans="1:16" x14ac:dyDescent="0.15">
      <c r="A62" s="166" t="s">
        <v>34</v>
      </c>
      <c r="B62" s="166">
        <f>'将来負担比率（分子）の構造'!I$45</f>
        <v>3561</v>
      </c>
      <c r="C62" s="166"/>
      <c r="D62" s="166"/>
      <c r="E62" s="166">
        <f>'将来負担比率（分子）の構造'!J$45</f>
        <v>3344</v>
      </c>
      <c r="F62" s="166"/>
      <c r="G62" s="166"/>
      <c r="H62" s="166">
        <f>'将来負担比率（分子）の構造'!K$45</f>
        <v>3196</v>
      </c>
      <c r="I62" s="166"/>
      <c r="J62" s="166"/>
      <c r="K62" s="166">
        <f>'将来負担比率（分子）の構造'!L$45</f>
        <v>3177</v>
      </c>
      <c r="L62" s="166"/>
      <c r="M62" s="166"/>
      <c r="N62" s="166">
        <f>'将来負担比率（分子）の構造'!M$45</f>
        <v>3110</v>
      </c>
      <c r="O62" s="166"/>
      <c r="P62" s="166"/>
    </row>
    <row r="63" spans="1:16" x14ac:dyDescent="0.15">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6831</v>
      </c>
      <c r="C64" s="166"/>
      <c r="D64" s="166"/>
      <c r="E64" s="166">
        <f>'将来負担比率（分子）の構造'!J$43</f>
        <v>6169</v>
      </c>
      <c r="F64" s="166"/>
      <c r="G64" s="166"/>
      <c r="H64" s="166">
        <f>'将来負担比率（分子）の構造'!K$43</f>
        <v>5945</v>
      </c>
      <c r="I64" s="166"/>
      <c r="J64" s="166"/>
      <c r="K64" s="166">
        <f>'将来負担比率（分子）の構造'!L$43</f>
        <v>6839</v>
      </c>
      <c r="L64" s="166"/>
      <c r="M64" s="166"/>
      <c r="N64" s="166">
        <f>'将来負担比率（分子）の構造'!M$43</f>
        <v>4132</v>
      </c>
      <c r="O64" s="166"/>
      <c r="P64" s="166"/>
    </row>
    <row r="65" spans="1:16" x14ac:dyDescent="0.15">
      <c r="A65" s="166" t="s">
        <v>31</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30</v>
      </c>
      <c r="B66" s="166">
        <f>'将来負担比率（分子）の構造'!I$41</f>
        <v>20463</v>
      </c>
      <c r="C66" s="166"/>
      <c r="D66" s="166"/>
      <c r="E66" s="166">
        <f>'将来負担比率（分子）の構造'!J$41</f>
        <v>19244</v>
      </c>
      <c r="F66" s="166"/>
      <c r="G66" s="166"/>
      <c r="H66" s="166">
        <f>'将来負担比率（分子）の構造'!K$41</f>
        <v>20219</v>
      </c>
      <c r="I66" s="166"/>
      <c r="J66" s="166"/>
      <c r="K66" s="166">
        <f>'将来負担比率（分子）の構造'!L$41</f>
        <v>19441</v>
      </c>
      <c r="L66" s="166"/>
      <c r="M66" s="166"/>
      <c r="N66" s="166">
        <f>'将来負担比率（分子）の構造'!M$41</f>
        <v>20355</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3525</v>
      </c>
      <c r="C72" s="170">
        <f>基金残高に係る経年分析!G55</f>
        <v>3417</v>
      </c>
      <c r="D72" s="170">
        <f>基金残高に係る経年分析!H55</f>
        <v>4239</v>
      </c>
    </row>
    <row r="73" spans="1:16" x14ac:dyDescent="0.15">
      <c r="A73" s="169" t="s">
        <v>77</v>
      </c>
      <c r="B73" s="170">
        <f>基金残高に係る経年分析!F56</f>
        <v>2322</v>
      </c>
      <c r="C73" s="170">
        <f>基金残高に係る経年分析!G56</f>
        <v>1470</v>
      </c>
      <c r="D73" s="170">
        <f>基金残高に係る経年分析!H56</f>
        <v>1903</v>
      </c>
    </row>
    <row r="74" spans="1:16" x14ac:dyDescent="0.15">
      <c r="A74" s="169" t="s">
        <v>78</v>
      </c>
      <c r="B74" s="170">
        <f>基金残高に係る経年分析!F57</f>
        <v>8961</v>
      </c>
      <c r="C74" s="170">
        <f>基金残高に係る経年分析!G57</f>
        <v>9350</v>
      </c>
      <c r="D74" s="170">
        <f>基金残高に係る経年分析!H57</f>
        <v>9699</v>
      </c>
    </row>
  </sheetData>
  <sheetProtection algorithmName="SHA-512" hashValue="4t418ZQk1WrpMWKAGz33pu1cFoMj4imM+x3j5JFTTkdBdRslORmk1feHmqM4FIhEzTcjhMwXuA1zu/rnjjD08Q==" saltValue="AINHzqZGUodGP0ZgErIsq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2023-03-22T07:29:20Z</cp:lastPrinted>
  <dcterms:created xsi:type="dcterms:W3CDTF">2023-02-20T07:39:55Z</dcterms:created>
  <dcterms:modified xsi:type="dcterms:W3CDTF">2023-11-27T09:08:42Z</dcterms:modified>
  <cp:category/>
</cp:coreProperties>
</file>