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170財政課\財政係\財政係\020 決算\04_財政状況資料集\01_照会・回答\2025(R07)年度\2025.10.03　ホームページ公表\結合前\"/>
    </mc:Choice>
  </mc:AlternateContent>
  <bookViews>
    <workbookView xWindow="13170" yWindow="600" windowWidth="23100" windowHeight="14370"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W35" i="10"/>
  <c r="BW36" i="10" s="1"/>
  <c r="BW37" i="10" s="1"/>
  <c r="BW38" i="10" s="1"/>
  <c r="BW39" i="10" s="1"/>
  <c r="BW40" i="10" s="1"/>
  <c r="BE35" i="10"/>
  <c r="BW34" i="10"/>
  <c r="C34" i="10"/>
  <c r="CO34" i="10" l="1"/>
  <c r="CO35" i="10" s="1"/>
  <c r="CO36"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<sst xmlns="http://schemas.openxmlformats.org/spreadsheetml/2006/main" count="1151" uniqueCount="581">
  <si>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</si>
  <si>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</si>
  <si>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</si>
  <si>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</si>
  <si>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</si>
  <si>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</si>
  <si>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</si>
  <si>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</si>
  <si>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</si>
  <si>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</si>
  <si>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</si>
  <si>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</si>
  <si>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</si>
  <si>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</si>
  <si>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</si>
  <si>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</si>
  <si>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</si>
  <si>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</si>
  <si>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</si>
  <si>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</si>
  <si>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</si>
  <si>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</si>
  <si>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</si>
  <si>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</si>
  <si>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</si>
  <si>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</si>
  <si>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</si>
  <si>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</si>
  <si>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</si>
  <si>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</si>
  <si>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</si>
  <si>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</si>
  <si>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</si>
  <si>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</si>
  <si>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</si>
  <si>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</si>
  <si>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</si>
  <si>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</si>
  <si>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</si>
  <si>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</si>
  <si>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</si>
  <si>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</si>
  <si>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</si>
  <si>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</si>
  <si>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</si>
  <si>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</si>
  <si>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</si>
  <si>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</si>
  <si>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</si>
  <si>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</si>
  <si>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</si>
  <si>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</si>
  <si>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</si>
  <si>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</si>
  <si>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</si>
  <si>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</si>
  <si>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</si>
  <si>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</si>
  <si>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</si>
  <si>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</si>
  <si>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</si>
  <si>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</si>
  <si>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</si>
  <si>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</si>
  <si>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</si>
  <si>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</si>
  <si>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</si>
  <si>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</si>
  <si>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</si>
  <si>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</si>
  <si>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</si>
  <si>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</si>
  <si>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</si>
  <si>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</si>
  <si>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</si>
  <si>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</si>
  <si>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</si>
  <si>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</si>
  <si>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</si>
  <si>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</si>
  <si>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</si>
  <si>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</si>
  <si>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</si>
  <si>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</si>
  <si>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</si>
  <si>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</si>
  <si>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</si>
  <si>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</si>
  <si>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</si>
  <si>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</si>
  <si>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</si>
  <si>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</si>
  <si>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</si>
  <si>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</si>
  <si>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</si>
  <si>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</si>
  <si>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</si>
  <si>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</si>
  <si>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</si>
  <si>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</si>
  <si>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</si>
  <si>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</si>
  <si>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</si>
  <si>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</si>
  <si>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</si>
  <si>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</si>
  <si>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</si>
  <si>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</si>
  <si>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</si>
  <si>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</si>
  <si>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</si>
  <si>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</si>
  <si>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</si>
  <si>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</si>
  <si>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</si>
  <si>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</si>
  <si>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</si>
  <si>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</si>
  <si>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</si>
  <si>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</si>
  <si>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</si>
  <si>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</si>
  <si>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</si>
  <si>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</si>
  <si>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</si>
  <si>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</si>
  <si>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</si>
  <si>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</si>
  <si>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</si>
  <si>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</si>
  <si>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</si>
  <si>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</si>
  <si>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</si>
  <si>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</si>
  <si>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</si>
  <si>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</si>
  <si>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</si>
  <si>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</si>
  <si>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</si>
  <si>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</si>
  <si>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</si>
  <si>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</si>
  <si>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</si>
  <si>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</si>
  <si>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</si>
  <si>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</si>
  <si>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</si>
  <si>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</si>
  <si>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</si>
  <si>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</si>
  <si>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</si>
  <si>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</si>
  <si>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</si>
  <si>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</si>
  <si>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</si>
  <si>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</si>
  <si>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</si>
  <si>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</si>
  <si>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</si>
  <si>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</si>
  <si>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</si>
  <si>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</si>
  <si>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</si>
  <si>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</si>
  <si>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</si>
  <si>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</si>
  <si>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</si>
  <si>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</si>
  <si>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</si>
  <si>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</si>
  <si>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</si>
  <si>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</si>
  <si>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</si>
  <si>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</si>
  <si>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</si>
  <si>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</si>
  <si>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</si>
  <si>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</si>
  <si>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</si>
  <si>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</si>
  <si>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</si>
  <si>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</si>
  <si>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</si>
  <si>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</si>
  <si>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</si>
  <si>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</si>
  <si>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</si>
  <si>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</si>
  <si>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</si>
  <si>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</si>
  <si>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</si>
  <si>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</si>
  <si>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</si>
  <si>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</si>
  <si>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</si>
  <si>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</si>
  <si>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</si>
  <si>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</si>
  <si>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</si>
  <si>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</si>
  <si>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</si>
  <si>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</si>
  <si>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</si>
  <si>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</si>
  <si>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大分県国東市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</si>
  <si>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</si>
  <si>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</si>
  <si>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</si>
  <si>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</si>
  <si>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</si>
  <si>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</si>
  <si>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</si>
  <si>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</si>
  <si>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</si>
  <si>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</si>
  <si>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</si>
  <si>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</si>
  <si>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</si>
  <si>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</si>
  <si>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</si>
  <si>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</si>
  <si>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</si>
  <si>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</si>
  <si>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</si>
  <si>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</si>
  <si>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</si>
  <si>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</si>
  <si>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</si>
  <si>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</si>
  <si>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</si>
  <si>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</si>
  <si>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</si>
  <si>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</si>
  <si>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</si>
  <si>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</si>
  <si>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</si>
  <si>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</si>
  <si>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</si>
  <si>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</si>
  <si>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</si>
  <si>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</si>
  <si>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</si>
  <si>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</si>
  <si>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</si>
  <si>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</si>
  <si>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</si>
  <si>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</si>
  <si>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</si>
  <si>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</si>
  <si>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</si>
  <si>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</si>
  <si>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</si>
  <si>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</si>
  <si>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</si>
  <si>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</si>
  <si>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</si>
  <si>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</si>
  <si>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</si>
  <si>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</si>
  <si>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</si>
  <si>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</si>
  <si>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</si>
  <si>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</si>
  <si>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</si>
  <si>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</si>
  <si>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</si>
  <si>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</si>
  <si>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</si>
  <si>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</si>
  <si>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</si>
  <si>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</si>
  <si>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</si>
  <si>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</si>
  <si>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</si>
  <si>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</si>
  <si>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</si>
  <si>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</si>
  <si>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</si>
  <si>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</si>
  <si>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</si>
  <si>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</si>
  <si>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</si>
  <si>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</si>
  <si>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</si>
  <si>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</si>
  <si>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</si>
  <si>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</si>
  <si>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</si>
  <si>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</si>
  <si>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</si>
  <si>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</si>
  <si>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</si>
  <si>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</si>
  <si>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</si>
  <si>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</si>
  <si>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</si>
  <si>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</si>
  <si>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</si>
  <si>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</si>
  <si>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</si>
  <si>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</si>
  <si>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</si>
  <si>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</si>
  <si>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</si>
  <si>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</si>
  <si>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</si>
  <si>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</si>
  <si>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</si>
  <si>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</si>
  <si>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</si>
  <si>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</si>
  <si>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</si>
  <si>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</si>
  <si>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</si>
  <si>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</si>
  <si>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</si>
  <si>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</si>
  <si>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</si>
  <si>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</si>
  <si>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</si>
  <si>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</si>
  <si>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</si>
  <si>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</si>
  <si>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</si>
  <si>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</si>
  <si>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</si>
  <si>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</si>
  <si>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</si>
  <si>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</si>
  <si>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</si>
  <si>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</si>
  <si>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</si>
  <si>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</si>
  <si>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</si>
  <si>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</si>
  <si>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</si>
  <si>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</si>
  <si>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</si>
  <si>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</si>
  <si>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</si>
  <si>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</si>
  <si>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</si>
  <si>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</si>
  <si>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</si>
  <si>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</si>
  <si>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</si>
  <si>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</si>
  <si>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</si>
  <si>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</si>
  <si>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</si>
  <si>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</si>
  <si>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</si>
  <si>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</si>
  <si>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</si>
  <si>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</si>
  <si>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大分県国東市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</si>
  <si>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</si>
  <si>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</si>
  <si>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</si>
  <si>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</si>
  <si>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</si>
  <si>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</si>
  <si>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</si>
  <si>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</si>
  <si>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</si>
  <si>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</si>
  <si>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</si>
  <si>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</si>
  <si>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</si>
  <si>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</si>
  <si>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</si>
  <si>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</si>
  <si>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</si>
  <si>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</si>
  <si>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</si>
  <si>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</si>
  <si>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国東市立国東自動車学校特別会計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</si>
  <si>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</si>
  <si>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</si>
  <si>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</si>
  <si>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</si>
  <si>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</si>
  <si>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</si>
  <si>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</si>
  <si>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</si>
  <si>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</si>
  <si>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</si>
  <si>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</si>
  <si>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</si>
  <si>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</si>
  <si>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</si>
  <si>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</si>
  <si>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</si>
  <si>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</si>
  <si>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</si>
  <si>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工業用水道事業特別会計</t>
    <phoneticPr fontId="5"/>
  </si>
  <si>
    <t>市民病院事業特別会計</t>
    <phoneticPr fontId="5"/>
  </si>
  <si>
    <t>下水道事業特別会計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</si>
  <si>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</si>
  <si>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</si>
  <si>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</si>
  <si>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</si>
  <si>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</si>
  <si>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</si>
  <si>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</si>
  <si>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</si>
  <si>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</si>
  <si>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</si>
  <si>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</si>
  <si>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</si>
  <si>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</si>
  <si>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</si>
  <si>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</si>
  <si>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</si>
  <si>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</si>
  <si>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</si>
  <si>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</si>
  <si>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</si>
  <si>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</si>
  <si>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</si>
  <si>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</si>
  <si>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</si>
  <si>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</si>
  <si>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</si>
  <si>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</si>
  <si>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</si>
  <si>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</si>
  <si>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</si>
  <si>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</si>
  <si>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</si>
  <si>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</si>
  <si>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</si>
  <si>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</si>
  <si>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</si>
  <si>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</si>
  <si>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</si>
  <si>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</si>
  <si>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</si>
  <si>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</si>
  <si>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</si>
  <si>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</si>
  <si>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</si>
  <si>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</si>
  <si>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</si>
  <si>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</si>
  <si>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</si>
  <si>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</si>
  <si>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</si>
  <si>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</si>
  <si>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</si>
  <si>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</si>
  <si>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</si>
  <si>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</si>
  <si>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</si>
  <si>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</si>
  <si>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</si>
  <si>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</si>
  <si>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</si>
  <si>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</si>
  <si>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</si>
  <si>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</si>
  <si>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</si>
  <si>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</si>
  <si>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</si>
  <si>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</si>
  <si>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</si>
  <si>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</si>
  <si>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</si>
  <si>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</si>
  <si>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</si>
  <si>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</si>
  <si>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</si>
  <si>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</si>
  <si>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</si>
  <si>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</si>
  <si>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</si>
  <si>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</si>
  <si>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</si>
  <si>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</si>
  <si>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</si>
  <si>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</si>
  <si>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</si>
  <si>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</si>
  <si>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</si>
  <si>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</si>
  <si>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</si>
  <si>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</si>
  <si>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</si>
  <si>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</si>
  <si>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</si>
  <si>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</si>
  <si>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</si>
  <si>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</si>
  <si>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</si>
  <si>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</si>
  <si>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</si>
  <si>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</si>
  <si>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</si>
  <si>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</si>
  <si>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</si>
  <si>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</si>
  <si>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</si>
  <si>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</si>
  <si>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</si>
  <si>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</si>
  <si>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</si>
  <si>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</si>
  <si>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</si>
  <si>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</si>
  <si>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</si>
  <si>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</si>
  <si>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</si>
  <si>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</si>
  <si>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</si>
  <si>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</si>
  <si>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</si>
  <si>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</si>
  <si>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</si>
  <si>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</si>
  <si>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</si>
  <si>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</si>
  <si>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</si>
  <si>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</si>
  <si>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</si>
  <si>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</si>
  <si>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</si>
  <si>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</si>
  <si>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</si>
  <si>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</si>
  <si>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</si>
  <si>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</si>
  <si>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</si>
  <si>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</si>
  <si>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</si>
  <si>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</si>
  <si>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1.91</t>
  </si>
  <si>
    <t>市民病院事業特別会計</t>
  </si>
  <si>
    <t>一般会計</t>
  </si>
  <si>
    <t>水道事業特別会計</t>
  </si>
  <si>
    <t>介護保険事業特別会計</t>
  </si>
  <si>
    <t>下水道事業特別会計</t>
  </si>
  <si>
    <t>工業用水道事業特別会計</t>
  </si>
  <si>
    <t>国民健康保険事業特別会計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</si>
  <si>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</si>
  <si>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</si>
  <si>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</si>
  <si>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</si>
  <si>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</si>
  <si>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</si>
  <si>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</si>
  <si>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</si>
  <si>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</si>
  <si>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ふるさと応援基金</t>
    <rPh sb="4" eb="6">
      <t>オウエン</t>
    </rPh>
    <rPh sb="6" eb="8">
      <t>キキン</t>
    </rPh>
    <phoneticPr fontId="2"/>
  </si>
  <si>
    <t>地域振興基金</t>
    <rPh sb="0" eb="6">
      <t>チイキシンコウキキン</t>
    </rPh>
    <phoneticPr fontId="2"/>
  </si>
  <si>
    <t>公共施設整備基金</t>
    <rPh sb="0" eb="4">
      <t>コウキョウシセツ</t>
    </rPh>
    <rPh sb="4" eb="8">
      <t>セイビキキン</t>
    </rPh>
    <phoneticPr fontId="2"/>
  </si>
  <si>
    <t>地域福祉基金</t>
    <rPh sb="0" eb="6">
      <t>チイキフクシキキン</t>
    </rPh>
    <phoneticPr fontId="2"/>
  </si>
  <si>
    <t>過疎地域自立促進基金</t>
    <rPh sb="0" eb="4">
      <t>カソチイキ</t>
    </rPh>
    <rPh sb="4" eb="6">
      <t>ジリツ</t>
    </rPh>
    <rPh sb="6" eb="8">
      <t>ソクシン</t>
    </rPh>
    <rPh sb="8" eb="10">
      <t>キキン</t>
    </rPh>
    <phoneticPr fontId="2"/>
  </si>
  <si>
    <t>基金から2百万円繰入</t>
    <rPh sb="0" eb="2">
      <t>キキン</t>
    </rPh>
    <rPh sb="5" eb="8">
      <t>ヒャクマンエン</t>
    </rPh>
    <rPh sb="8" eb="10">
      <t>クリイレ</t>
    </rPh>
    <phoneticPr fontId="3"/>
  </si>
  <si>
    <t>基金から133百万円繰入</t>
    <rPh sb="0" eb="2">
      <t>キキン</t>
    </rPh>
    <rPh sb="7" eb="10">
      <t>ヒャクマンエン</t>
    </rPh>
    <rPh sb="10" eb="12">
      <t>クリイレ</t>
    </rPh>
    <phoneticPr fontId="3"/>
  </si>
  <si>
    <t>基金から10百万円繰入</t>
    <rPh sb="0" eb="2">
      <t>キキン</t>
    </rPh>
    <rPh sb="6" eb="9">
      <t>ヒャクマンエン</t>
    </rPh>
    <rPh sb="9" eb="11">
      <t>クリイレ</t>
    </rPh>
    <phoneticPr fontId="3"/>
  </si>
  <si>
    <t>大分県退職手当組合</t>
    <rPh sb="0" eb="3">
      <t>オオイタケン</t>
    </rPh>
    <rPh sb="3" eb="9">
      <t>タイショクテアテクミアイ</t>
    </rPh>
    <phoneticPr fontId="24"/>
  </si>
  <si>
    <t>大分県交通災害共済組合（交通災害共済事業会計）</t>
    <rPh sb="0" eb="3">
      <t>オオイタケン</t>
    </rPh>
    <rPh sb="3" eb="11">
      <t>コウツウサイガイキョウサイクミアイ</t>
    </rPh>
    <rPh sb="12" eb="20">
      <t>コウツウサイガイキョウサイジギョウ</t>
    </rPh>
    <rPh sb="20" eb="22">
      <t>カイケイ</t>
    </rPh>
    <phoneticPr fontId="24"/>
  </si>
  <si>
    <t>大分県市町村会館管理組合</t>
    <rPh sb="0" eb="3">
      <t>オオイタケン</t>
    </rPh>
    <rPh sb="3" eb="8">
      <t>シチョウソンカイカン</t>
    </rPh>
    <rPh sb="8" eb="12">
      <t>カンリクミアイ</t>
    </rPh>
    <phoneticPr fontId="24"/>
  </si>
  <si>
    <t>大分県後期高齢者医療広域連合（普通会計）</t>
    <rPh sb="0" eb="10">
      <t>オオイタケンコウキコウレイシャイリョウ</t>
    </rPh>
    <rPh sb="10" eb="14">
      <t>コウイキレンゴウ</t>
    </rPh>
    <rPh sb="15" eb="17">
      <t>フツウ</t>
    </rPh>
    <rPh sb="17" eb="19">
      <t>カイケイ</t>
    </rPh>
    <phoneticPr fontId="24"/>
  </si>
  <si>
    <t>大分県後期高齢者医療広域連合（後期高齢者医療事業会計）</t>
    <rPh sb="0" eb="10">
      <t>オオイタケンコウキコウレイシャイリョウ</t>
    </rPh>
    <rPh sb="10" eb="14">
      <t>コウイキレンゴウ</t>
    </rPh>
    <rPh sb="15" eb="17">
      <t>コウキ</t>
    </rPh>
    <rPh sb="17" eb="20">
      <t>コウレイシャ</t>
    </rPh>
    <rPh sb="20" eb="22">
      <t>イリョウ</t>
    </rPh>
    <rPh sb="22" eb="24">
      <t>ジギョウ</t>
    </rPh>
    <rPh sb="24" eb="26">
      <t>カイケイ</t>
    </rPh>
    <phoneticPr fontId="24"/>
  </si>
  <si>
    <t>宇佐・高田・国東広域事務組合</t>
    <rPh sb="0" eb="2">
      <t>ウサ</t>
    </rPh>
    <rPh sb="3" eb="5">
      <t>タカタ</t>
    </rPh>
    <rPh sb="6" eb="8">
      <t>クニサキ</t>
    </rPh>
    <rPh sb="8" eb="14">
      <t>コウイキジムクミアイ</t>
    </rPh>
    <phoneticPr fontId="24"/>
  </si>
  <si>
    <t>国東市農業公社</t>
    <rPh sb="0" eb="7">
      <t>クニサキシノウギョウコウシャ</t>
    </rPh>
    <phoneticPr fontId="3"/>
  </si>
  <si>
    <t>くにみ農産加工有限会社</t>
    <rPh sb="3" eb="7">
      <t>ノウサンカコウ</t>
    </rPh>
    <rPh sb="7" eb="11">
      <t>ユウゲンガイシャ</t>
    </rPh>
    <phoneticPr fontId="3"/>
  </si>
  <si>
    <t>国東市土地開発公社</t>
    <rPh sb="0" eb="3">
      <t>クニサキシ</t>
    </rPh>
    <rPh sb="3" eb="9">
      <t>トチカイハツコウシャ</t>
    </rPh>
    <phoneticPr fontId="3"/>
  </si>
  <si>
    <t>大分県消防補償等組合</t>
    <rPh sb="0" eb="3">
      <t>オオイタケン</t>
    </rPh>
    <rPh sb="3" eb="5">
      <t>ショウボウ</t>
    </rPh>
    <rPh sb="5" eb="7">
      <t>ホショウ</t>
    </rPh>
    <rPh sb="7" eb="8">
      <t>トウ</t>
    </rPh>
    <rPh sb="8" eb="10">
      <t>クミアイ</t>
    </rPh>
    <phoneticPr fontId="2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</si>
  <si>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</si>
  <si>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</si>
  <si>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も充当可能財源等が将来負担額を上回ったことで、将来負担比率はマイナス値（数値なし）を維持しており、類似団体と比較して財政状況が比較的良いように見える。ただし、合併前の旧団体が保有していた公共施設等の数、規模とも大きく、老朽化も進行していることから、有形固定資産減価償却率は、類似団体と比較して高い水準にある。今後、広域ごみ処理場の建設、老朽化した公共施設の更新（長寿命化）等が控えており、財源確保対策や効率的な執行が必要とされる。</t>
    <rPh sb="1" eb="3">
      <t>レイワ</t>
    </rPh>
    <rPh sb="4" eb="6">
      <t>ネンド</t>
    </rPh>
    <rPh sb="7" eb="14">
      <t>ジュウトウカノウザイゲントウ</t>
    </rPh>
    <rPh sb="15" eb="20">
      <t>ショウライフタンガク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</si>
  <si>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</si>
  <si>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</si>
  <si>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</si>
  <si>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</si>
  <si>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</si>
  <si>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</si>
  <si>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近年は繰上返済を行っており、類似団内平均値以下を維持している。しかし、今後は広域ごみ処理場の建設、老朽化した公共施設の更新（長寿命化）等に伴う大規模な起債の発行が見込まれることから、上昇していく見込みである。</t>
    <rPh sb="0" eb="5">
      <t>ジッシツコウサイヒ</t>
    </rPh>
    <rPh sb="5" eb="7">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</si>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</sst>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77A0-45D0-8116-C0D2151B28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175137</c:v>
                </c:pt>
                <c:pt idx="1">
                  <c:v>168604</c:v>
                </c:pt>
                <c:pt idx="2">
                  <c:v>198526</c:v>
                </c:pt>
                <c:pt idx="3">
                  <c:v>143685</c:v>
                </c:pt>
                <c:pt idx="4">
                  <c:v>154200</c:v>
                </c:pt>
              </c:numCache>
            </c:numRef>
          </c:val>
          <c:smooth val="0"/>
          <c:extLst>
            <c:ext xmlns:c16="http://schemas.microsoft.com/office/drawing/2014/chart" uri="{C3380CC4-5D6E-409C-BE32-E72D297353CC}">
              <c16:uniqueId val="{00000001-77A0-45D0-8116-C0D2151B28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3.64</c:v>
                </c:pt>
                <c:pt idx="1">
                  <c:v>4.7699999999999996</c:v>
                </c:pt>
                <c:pt idx="2">
                  <c:v>5.66</c:v>
                </c:pt>
                <c:pt idx="3">
                  <c:v>4.54</c:v>
                </c:pt>
                <c:pt idx="4">
                  <c:v>4.38</c:v>
                </c:pt>
              </c:numCache>
            </c:numRef>
          </c:val>
          <c:extLst>
            <c:ext xmlns:c16="http://schemas.microsoft.com/office/drawing/2014/chart" uri="{C3380CC4-5D6E-409C-BE32-E72D297353CC}">
              <c16:uniqueId val="{00000000-922A-4C4E-BC2A-4244041863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29.9</c:v>
                </c:pt>
                <c:pt idx="1">
                  <c:v>28.5</c:v>
                </c:pt>
                <c:pt idx="2">
                  <c:v>34.6</c:v>
                </c:pt>
                <c:pt idx="3">
                  <c:v>36.76</c:v>
                </c:pt>
                <c:pt idx="4">
                  <c:v>35.200000000000003</c:v>
                </c:pt>
              </c:numCache>
            </c:numRef>
          </c:val>
          <c:extLst>
            <c:ext xmlns:c16="http://schemas.microsoft.com/office/drawing/2014/chart" uri="{C3380CC4-5D6E-409C-BE32-E72D297353CC}">
              <c16:uniqueId val="{00000001-922A-4C4E-BC2A-4244041863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-1.91</c:v>
                </c:pt>
                <c:pt idx="1">
                  <c:v>7.47</c:v>
                </c:pt>
                <c:pt idx="2">
                  <c:v>7.7</c:v>
                </c:pt>
                <c:pt idx="3">
                  <c:v>3.41</c:v>
                </c:pt>
                <c:pt idx="4">
                  <c:v>0.74</c:v>
                </c:pt>
              </c:numCache>
            </c:numRef>
          </c:val>
          <c:smooth val="0"/>
          <c:extLst>
            <c:ext xmlns:c16="http://schemas.microsoft.com/office/drawing/2014/chart" uri="{C3380CC4-5D6E-409C-BE32-E72D297353CC}">
              <c16:uniqueId val="{00000002-922A-4C4E-BC2A-4244041863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0.43</c:v>
                </c:pt>
                <c:pt idx="2">
                  <c:v>#N/A</c:v>
                </c:pt>
                <c:pt idx="3">
                  <c:v>0.01</c:v>
                </c:pt>
                <c:pt idx="4">
                  <c:v>#N/A</c:v>
                </c:pt>
                <c:pt idx="5">
                  <c:v>0.04</c:v>
                </c:pt>
                <c:pt idx="6">
                  <c:v>#N/A</c:v>
                </c:pt>
                <c:pt idx="7">
                  <c:v>0.05</c:v>
                </c:pt>
                <c:pt idx="8">
                  <c:v>#N/A</c:v>
                </c:pt>
                <c:pt idx="9">
                  <c:v>0.05</c:v>
                </c:pt>
              </c:numCache>
            </c:numRef>
          </c:val>
          <c:extLst>
            <c:ext xmlns:c16="http://schemas.microsoft.com/office/drawing/2014/chart" uri="{C3380CC4-5D6E-409C-BE32-E72D297353CC}">
              <c16:uniqueId val="{00000000-4EDB-4C5C-9C0D-900BDC5EE8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DB-4C5C-9C0D-900BDC5EE82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2-4EDB-4C5C-9C0D-900BDC5EE82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0.84</c:v>
                </c:pt>
                <c:pt idx="2">
                  <c:v>#N/A</c:v>
                </c:pt>
                <c:pt idx="3">
                  <c:v>1.06</c:v>
                </c:pt>
                <c:pt idx="4">
                  <c:v>#N/A</c:v>
                </c:pt>
                <c:pt idx="5">
                  <c:v>1.04</c:v>
                </c:pt>
                <c:pt idx="6">
                  <c:v>#N/A</c:v>
                </c:pt>
                <c:pt idx="7">
                  <c:v>0.74</c:v>
                </c:pt>
                <c:pt idx="8">
                  <c:v>#N/A</c:v>
                </c:pt>
                <c:pt idx="9">
                  <c:v>0.38</c:v>
                </c:pt>
              </c:numCache>
            </c:numRef>
          </c:val>
          <c:extLst>
            <c:ext xmlns:c16="http://schemas.microsoft.com/office/drawing/2014/chart" uri="{C3380CC4-5D6E-409C-BE32-E72D297353CC}">
              <c16:uniqueId val="{00000003-4EDB-4C5C-9C0D-900BDC5EE82D}"/>
            </c:ext>
          </c:extLst>
        </c:ser>
        <c:ser>
          <c:idx val="4"/>
          <c:order val="4"/>
          <c:tx>
            <c:strRef>
              <c:f>データシート!$A$31</c:f>
              <c:strCache>
                <c:ptCount val="1"/>
                <c:pt idx="0">
                  <c:v>工業用水道事業特別会計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0.41</c:v>
                </c:pt>
                <c:pt idx="4">
                  <c:v>#N/A</c:v>
                </c:pt>
                <c:pt idx="5">
                  <c:v>0.38</c:v>
                </c:pt>
                <c:pt idx="6">
                  <c:v>#N/A</c:v>
                </c:pt>
                <c:pt idx="7">
                  <c:v>0.46</c:v>
                </c:pt>
                <c:pt idx="8">
                  <c:v>#N/A</c:v>
                </c:pt>
                <c:pt idx="9">
                  <c:v>0.55000000000000004</c:v>
                </c:pt>
              </c:numCache>
            </c:numRef>
          </c:val>
          <c:extLst>
            <c:ext xmlns:c16="http://schemas.microsoft.com/office/drawing/2014/chart" uri="{C3380CC4-5D6E-409C-BE32-E72D297353CC}">
              <c16:uniqueId val="{00000004-4EDB-4C5C-9C0D-900BDC5EE82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0.54</c:v>
                </c:pt>
                <c:pt idx="4">
                  <c:v>#N/A</c:v>
                </c:pt>
                <c:pt idx="5">
                  <c:v>0.57999999999999996</c:v>
                </c:pt>
                <c:pt idx="6">
                  <c:v>#N/A</c:v>
                </c:pt>
                <c:pt idx="7">
                  <c:v>0.59</c:v>
                </c:pt>
                <c:pt idx="8">
                  <c:v>#N/A</c:v>
                </c:pt>
                <c:pt idx="9">
                  <c:v>0.74</c:v>
                </c:pt>
              </c:numCache>
            </c:numRef>
          </c:val>
          <c:extLst>
            <c:ext xmlns:c16="http://schemas.microsoft.com/office/drawing/2014/chart" uri="{C3380CC4-5D6E-409C-BE32-E72D297353CC}">
              <c16:uniqueId val="{00000005-4EDB-4C5C-9C0D-900BDC5EE82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0.33</c:v>
                </c:pt>
                <c:pt idx="2">
                  <c:v>#N/A</c:v>
                </c:pt>
                <c:pt idx="3">
                  <c:v>0.79</c:v>
                </c:pt>
                <c:pt idx="4">
                  <c:v>#N/A</c:v>
                </c:pt>
                <c:pt idx="5">
                  <c:v>1.03</c:v>
                </c:pt>
                <c:pt idx="6">
                  <c:v>#N/A</c:v>
                </c:pt>
                <c:pt idx="7">
                  <c:v>1.1299999999999999</c:v>
                </c:pt>
                <c:pt idx="8">
                  <c:v>#N/A</c:v>
                </c:pt>
                <c:pt idx="9">
                  <c:v>0.94</c:v>
                </c:pt>
              </c:numCache>
            </c:numRef>
          </c:val>
          <c:extLst>
            <c:ext xmlns:c16="http://schemas.microsoft.com/office/drawing/2014/chart" uri="{C3380CC4-5D6E-409C-BE32-E72D297353CC}">
              <c16:uniqueId val="{00000006-4EDB-4C5C-9C0D-900BDC5EE82D}"/>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0.82</c:v>
                </c:pt>
                <c:pt idx="4">
                  <c:v>#N/A</c:v>
                </c:pt>
                <c:pt idx="5">
                  <c:v>1</c:v>
                </c:pt>
                <c:pt idx="6">
                  <c:v>#N/A</c:v>
                </c:pt>
                <c:pt idx="7">
                  <c:v>1.05</c:v>
                </c:pt>
                <c:pt idx="8">
                  <c:v>#N/A</c:v>
                </c:pt>
                <c:pt idx="9">
                  <c:v>1.23</c:v>
                </c:pt>
              </c:numCache>
            </c:numRef>
          </c:val>
          <c:extLst>
            <c:ext xmlns:c16="http://schemas.microsoft.com/office/drawing/2014/chart" uri="{C3380CC4-5D6E-409C-BE32-E72D297353CC}">
              <c16:uniqueId val="{00000007-4EDB-4C5C-9C0D-900BDC5EE8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3.63</c:v>
                </c:pt>
                <c:pt idx="2">
                  <c:v>#N/A</c:v>
                </c:pt>
                <c:pt idx="3">
                  <c:v>4.76</c:v>
                </c:pt>
                <c:pt idx="4">
                  <c:v>#N/A</c:v>
                </c:pt>
                <c:pt idx="5">
                  <c:v>5.61</c:v>
                </c:pt>
                <c:pt idx="6">
                  <c:v>#N/A</c:v>
                </c:pt>
                <c:pt idx="7">
                  <c:v>4.49</c:v>
                </c:pt>
                <c:pt idx="8">
                  <c:v>#N/A</c:v>
                </c:pt>
                <c:pt idx="9">
                  <c:v>4.33</c:v>
                </c:pt>
              </c:numCache>
            </c:numRef>
          </c:val>
          <c:extLst>
            <c:ext xmlns:c16="http://schemas.microsoft.com/office/drawing/2014/chart" uri="{C3380CC4-5D6E-409C-BE32-E72D297353CC}">
              <c16:uniqueId val="{00000008-4EDB-4C5C-9C0D-900BDC5EE82D}"/>
            </c:ext>
          </c:extLst>
        </c:ser>
        <c:ser>
          <c:idx val="9"/>
          <c:order val="9"/>
          <c:tx>
            <c:strRef>
              <c:f>データシート!$A$36</c:f>
              <c:strCache>
                <c:ptCount val="1"/>
                <c:pt idx="0">
                  <c:v>市民病院事業特別会計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5.48</c:v>
                </c:pt>
                <c:pt idx="2">
                  <c:v>#N/A</c:v>
                </c:pt>
                <c:pt idx="3">
                  <c:v>7.85</c:v>
                </c:pt>
                <c:pt idx="4">
                  <c:v>#N/A</c:v>
                </c:pt>
                <c:pt idx="5">
                  <c:v>11.52</c:v>
                </c:pt>
                <c:pt idx="6">
                  <c:v>#N/A</c:v>
                </c:pt>
                <c:pt idx="7">
                  <c:v>11.76</c:v>
                </c:pt>
                <c:pt idx="8">
                  <c:v>#N/A</c:v>
                </c:pt>
                <c:pt idx="9">
                  <c:v>6.67</c:v>
                </c:pt>
              </c:numCache>
            </c:numRef>
          </c:val>
          <c:extLst>
            <c:ext xmlns:c16="http://schemas.microsoft.com/office/drawing/2014/chart" uri="{C3380CC4-5D6E-409C-BE32-E72D297353CC}">
              <c16:uniqueId val="{00000009-4EDB-4C5C-9C0D-900BDC5EE8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2433</c:v>
                </c:pt>
                <c:pt idx="5">
                  <c:v>2566</c:v>
                </c:pt>
                <c:pt idx="8">
                  <c:v>2482</c:v>
                </c:pt>
                <c:pt idx="11">
                  <c:v>2554</c:v>
                </c:pt>
                <c:pt idx="14">
                  <c:v>2515</c:v>
                </c:pt>
              </c:numCache>
            </c:numRef>
          </c:val>
          <c:extLst>
            <c:ext xmlns:c16="http://schemas.microsoft.com/office/drawing/2014/chart" uri="{C3380CC4-5D6E-409C-BE32-E72D297353CC}">
              <c16:uniqueId val="{00000000-6AB3-4514-A137-75B0519D56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B3-4514-A137-75B0519D56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B3-4514-A137-75B0519D56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B3-4514-A137-75B0519D56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672</c:v>
                </c:pt>
                <c:pt idx="3">
                  <c:v>486</c:v>
                </c:pt>
                <c:pt idx="6">
                  <c:v>437</c:v>
                </c:pt>
                <c:pt idx="9">
                  <c:v>443</c:v>
                </c:pt>
                <c:pt idx="12">
                  <c:v>426</c:v>
                </c:pt>
              </c:numCache>
            </c:numRef>
          </c:val>
          <c:extLst>
            <c:ext xmlns:c16="http://schemas.microsoft.com/office/drawing/2014/chart" uri="{C3380CC4-5D6E-409C-BE32-E72D297353CC}">
              <c16:uniqueId val="{00000004-6AB3-4514-A137-75B0519D56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B3-4514-A137-75B0519D56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B3-4514-A137-75B0519D56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2358</c:v>
                </c:pt>
                <c:pt idx="3">
                  <c:v>2365</c:v>
                </c:pt>
                <c:pt idx="6">
                  <c:v>2464</c:v>
                </c:pt>
                <c:pt idx="9">
                  <c:v>2554</c:v>
                </c:pt>
                <c:pt idx="12">
                  <c:v>2523</c:v>
                </c:pt>
              </c:numCache>
            </c:numRef>
          </c:val>
          <c:extLst>
            <c:ext xmlns:c16="http://schemas.microsoft.com/office/drawing/2014/chart" uri="{C3380CC4-5D6E-409C-BE32-E72D297353CC}">
              <c16:uniqueId val="{00000007-6AB3-4514-A137-75B0519D56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597</c:v>
                </c:pt>
                <c:pt idx="2">
                  <c:v>#N/A</c:v>
                </c:pt>
                <c:pt idx="3">
                  <c:v>#N/A</c:v>
                </c:pt>
                <c:pt idx="4">
                  <c:v>285</c:v>
                </c:pt>
                <c:pt idx="5">
                  <c:v>#N/A</c:v>
                </c:pt>
                <c:pt idx="6">
                  <c:v>#N/A</c:v>
                </c:pt>
                <c:pt idx="7">
                  <c:v>419</c:v>
                </c:pt>
                <c:pt idx="8">
                  <c:v>#N/A</c:v>
                </c:pt>
                <c:pt idx="9">
                  <c:v>#N/A</c:v>
                </c:pt>
                <c:pt idx="10">
                  <c:v>443</c:v>
                </c:pt>
                <c:pt idx="11">
                  <c:v>#N/A</c:v>
                </c:pt>
                <c:pt idx="12">
                  <c:v>#N/A</c:v>
                </c:pt>
                <c:pt idx="13">
                  <c:v>434</c:v>
                </c:pt>
                <c:pt idx="14">
                  <c:v>#N/A</c:v>
                </c:pt>
              </c:numCache>
            </c:numRef>
          </c:val>
          <c:smooth val="0"/>
          <c:extLst>
            <c:ext xmlns:c16="http://schemas.microsoft.com/office/drawing/2014/chart" uri="{C3380CC4-5D6E-409C-BE32-E72D297353CC}">
              <c16:uniqueId val="{00000008-6AB3-4514-A137-75B0519D56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21032</c:v>
                </c:pt>
                <c:pt idx="5">
                  <c:v>21586</c:v>
                </c:pt>
                <c:pt idx="8">
                  <c:v>21700</c:v>
                </c:pt>
                <c:pt idx="11">
                  <c:v>20804</c:v>
                </c:pt>
                <c:pt idx="14">
                  <c:v>20587</c:v>
                </c:pt>
              </c:numCache>
            </c:numRef>
          </c:val>
          <c:extLst>
            <c:ext xmlns:c16="http://schemas.microsoft.com/office/drawing/2014/chart" uri="{C3380CC4-5D6E-409C-BE32-E72D297353CC}">
              <c16:uniqueId val="{00000000-2B7F-4882-A387-6C0EBF93D2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c:v>
                </c:pt>
                <c:pt idx="5">
                  <c:v>60</c:v>
                </c:pt>
                <c:pt idx="8">
                  <c:v>29</c:v>
                </c:pt>
                <c:pt idx="11">
                  <c:v>10</c:v>
                </c:pt>
                <c:pt idx="14">
                  <c:v>3</c:v>
                </c:pt>
              </c:numCache>
            </c:numRef>
          </c:val>
          <c:extLst>
            <c:ext xmlns:c16="http://schemas.microsoft.com/office/drawing/2014/chart" uri="{C3380CC4-5D6E-409C-BE32-E72D297353CC}">
              <c16:uniqueId val="{00000001-2B7F-4882-A387-6C0EBF93D2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12780</c:v>
                </c:pt>
                <c:pt idx="5">
                  <c:v>12256</c:v>
                </c:pt>
                <c:pt idx="8">
                  <c:v>13864</c:v>
                </c:pt>
                <c:pt idx="11">
                  <c:v>14365</c:v>
                </c:pt>
                <c:pt idx="14">
                  <c:v>14248</c:v>
                </c:pt>
              </c:numCache>
            </c:numRef>
          </c:val>
          <c:extLst>
            <c:ext xmlns:c16="http://schemas.microsoft.com/office/drawing/2014/chart" uri="{C3380CC4-5D6E-409C-BE32-E72D297353CC}">
              <c16:uniqueId val="{00000002-2B7F-4882-A387-6C0EBF93D2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7F-4882-A387-6C0EBF93D2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7F-4882-A387-6C0EBF93D2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2B7F-4882-A387-6C0EBF93D2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3196</c:v>
                </c:pt>
                <c:pt idx="3">
                  <c:v>3177</c:v>
                </c:pt>
                <c:pt idx="6">
                  <c:v>3110</c:v>
                </c:pt>
                <c:pt idx="9">
                  <c:v>3065</c:v>
                </c:pt>
                <c:pt idx="12">
                  <c:v>3073</c:v>
                </c:pt>
              </c:numCache>
            </c:numRef>
          </c:val>
          <c:extLst>
            <c:ext xmlns:c16="http://schemas.microsoft.com/office/drawing/2014/chart" uri="{C3380CC4-5D6E-409C-BE32-E72D297353CC}">
              <c16:uniqueId val="{00000006-2B7F-4882-A387-6C0EBF93D2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7F-4882-A387-6C0EBF93D2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5945</c:v>
                </c:pt>
                <c:pt idx="3">
                  <c:v>6839</c:v>
                </c:pt>
                <c:pt idx="6">
                  <c:v>4132</c:v>
                </c:pt>
                <c:pt idx="9">
                  <c:v>2774</c:v>
                </c:pt>
                <c:pt idx="12">
                  <c:v>2409</c:v>
                </c:pt>
              </c:numCache>
            </c:numRef>
          </c:val>
          <c:extLst>
            <c:ext xmlns:c16="http://schemas.microsoft.com/office/drawing/2014/chart" uri="{C3380CC4-5D6E-409C-BE32-E72D297353CC}">
              <c16:uniqueId val="{00000008-2B7F-4882-A387-6C0EBF93D2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7F-4882-A387-6C0EBF93D2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20219</c:v>
                </c:pt>
                <c:pt idx="3">
                  <c:v>19441</c:v>
                </c:pt>
                <c:pt idx="6">
                  <c:v>20355</c:v>
                </c:pt>
                <c:pt idx="9">
                  <c:v>19541</c:v>
                </c:pt>
                <c:pt idx="12">
                  <c:v>19733</c:v>
                </c:pt>
              </c:numCache>
            </c:numRef>
          </c:val>
          <c:extLst>
            <c:ext xmlns:c16="http://schemas.microsoft.com/office/drawing/2014/chart" uri="{C3380CC4-5D6E-409C-BE32-E72D297353CC}">
              <c16:uniqueId val="{0000000A-2B7F-4882-A387-6C0EBF93D2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7F-4882-A387-6C0EBF93D2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4239</c:v>
                </c:pt>
                <c:pt idx="1">
                  <c:v>4413</c:v>
                </c:pt>
                <c:pt idx="2">
                  <c:v>4241</c:v>
                </c:pt>
              </c:numCache>
            </c:numRef>
          </c:val>
          <c:extLst>
            <c:ext xmlns:c16="http://schemas.microsoft.com/office/drawing/2014/chart" uri="{C3380CC4-5D6E-409C-BE32-E72D297353CC}">
              <c16:uniqueId val="{00000000-A94A-4303-A3EF-26F7A8C36A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1903</c:v>
                </c:pt>
                <c:pt idx="1">
                  <c:v>2104</c:v>
                </c:pt>
                <c:pt idx="2">
                  <c:v>2199</c:v>
                </c:pt>
              </c:numCache>
            </c:numRef>
          </c:val>
          <c:extLst>
            <c:ext xmlns:c16="http://schemas.microsoft.com/office/drawing/2014/chart" uri="{C3380CC4-5D6E-409C-BE32-E72D297353CC}">
              <c16:uniqueId val="{00000001-A94A-4303-A3EF-26F7A8C36A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9699</c:v>
                </c:pt>
                <c:pt idx="1">
                  <c:v>9818</c:v>
                </c:pt>
                <c:pt idx="2">
                  <c:v>9840</c:v>
                </c:pt>
              </c:numCache>
            </c:numRef>
          </c:val>
          <c:extLst>
            <c:ext xmlns:c16="http://schemas.microsoft.com/office/drawing/2014/chart" uri="{C3380CC4-5D6E-409C-BE32-E72D297353CC}">
              <c16:uniqueId val="{00000002-A94A-4303-A3EF-26F7A8C36A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{DC79E38F-BE67-4387-BCE1-85B9828455A0}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99-4BDA-8D86-E785A0E292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{080089F8-8929-4D22-8215-266FFFF39679}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99-4BDA-8D86-E785A0E292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{1316B6DD-F856-4111-A194-C2F374870333}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99-4BDA-8D86-E785A0E292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{58A44DA4-469B-4705-868E-F9BB098F60A0}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99-4BDA-8D86-E785A0E292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{EE1517DD-0AE7-49F7-A460-9C573C49CE9E}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99-4BDA-8D86-E785A0E292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{5A9DB8F2-AC9A-4698-8B2E-547BACF9A199}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99-4BDA-8D86-E785A0E292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{C6152F0D-F3E5-4047-B7A8-F665CE7E42B1}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99-4BDA-8D86-E785A0E292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{1C50901F-A0D4-4996-8512-AB4EEAA7910B}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99-4BDA-8D86-E785A0E292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{C10DF489-5E74-482E-9D8D-B3EA066BADE7}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99-4BDA-8D86-E785A0E292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68.5</c:v>
                </c:pt>
                <c:pt idx="16">
                  <c:v>69.3</c:v>
                </c:pt>
                <c:pt idx="24">
                  <c:v>70.7</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99-4BDA-8D86-E785A0E292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{195F4D30-60FF-4D52-A7DF-9B8CF9830DFE}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99-4BDA-8D86-E785A0E292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{BC46AB91-16C4-4DFD-9ECD-14472F5F5201}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99-4BDA-8D86-E785A0E292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{3B6B9F50-1C5B-4DC5-8746-C2688591B553}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99-4BDA-8D86-E785A0E292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{B919CEEE-802A-4F82-947B-9496722EC202}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99-4BDA-8D86-E785A0E292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{C7CFEED7-D19C-4A83-ABBE-C06344E93491}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99-4BDA-8D86-E785A0E292EC}"/>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{86D71028-F165-485E-AE27-412BCB55CB43}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99-4BDA-8D86-E785A0E292EC}"/>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{BB1D0CDA-8AC6-4B67-921C-A32ED1FFA00F}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99-4BDA-8D86-E785A0E292EC}"/>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{44E0C692-3DB8-4B16-BCC8-E0378EBF2531}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99-4BDA-8D86-E785A0E292EC}"/>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{37D6F736-35AC-4BBB-AD39-0D9E38E08633}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99-4BDA-8D86-E785A0E292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2299-4BDA-8D86-E785A0E292EC}"/>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{5F752694-22F5-4538-B096-B4C2DE24733F}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326-45CD-B612-0E5053B4FF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{D1625078-2153-4830-9DD4-1DD19CDD3B25}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26-45CD-B612-0E5053B4FF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{B2C410DA-83E5-4A9C-8838-846C5D6AF97D}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26-45CD-B612-0E5053B4FF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{2DCFBFDB-971C-4EC6-B81A-74D94AE8D58D}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26-45CD-B612-0E5053B4FF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{5C331D8D-E574-4A44-9F4D-DE153FE4BFD2}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26-45CD-B612-0E5053B4FF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{828935C4-C1C2-4352-95CC-EFAA16D47BE3}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326-45CD-B612-0E5053B4FF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{53FE9A17-651D-44B4-B336-5828A3A20462}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326-45CD-B612-0E5053B4FF4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{33BD74A7-B6C9-4BCB-AC41-5F87F6B8369E}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326-45CD-B612-0E5053B4FF4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{CA926F4C-0D24-4EC8-A3FF-0C52E9B805FC}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326-45CD-B612-0E5053B4FF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5.4</c:v>
                </c:pt>
                <c:pt idx="16">
                  <c:v>4.5</c:v>
                </c:pt>
                <c:pt idx="24">
                  <c:v>3.9</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326-45CD-B612-0E5053B4FF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{34067F06-AE90-4DBC-9EAE-57FAFCCB7F29}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326-45CD-B612-0E5053B4FF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{855B145E-CAAA-4E54-AD54-F37DA4E94084}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26-45CD-B612-0E5053B4FF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{947BEEC5-6E9C-4E22-A3B3-F01B4A492BEA}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26-45CD-B612-0E5053B4FF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{17C44B49-276A-47BB-8A2B-EE0D91D035C4}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26-45CD-B612-0E5053B4FF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{FE925863-83C8-4783-B8A6-F39C2AF1B1B2}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26-45CD-B612-0E5053B4FF41}"/>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{24D1633C-B76F-4C54-B082-A81501BE75FA}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326-45CD-B612-0E5053B4FF41}"/>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{7A9B7292-8158-4B44-85AA-0A8BEE64FD58}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326-45CD-B612-0E5053B4FF4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{84C4C0E6-DE91-465A-A6AF-0124DCB6BBC5}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326-45CD-B612-0E5053B4FF4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{E3241A9C-C2EC-475A-A2E7-E55C8067D185}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326-45CD-B612-0E5053B4FF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B326-45CD-B612-0E5053B4FF41}"/>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前年度と比較し、元金償還金、公営企業債の元利償還金に対する繰入金、算入公債費等がそれぞれ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百万円減少し、実質公債費比率の分子が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百万円減少したことで算入公債費等が</a:t>
          </a:r>
          <a:r>
            <a:rPr kumimoji="1" lang="en-US" altLang="ja-JP" sz="1400">
              <a:latin typeface="ＭＳ ゴシック" pitchFamily="49" charset="-128"/>
              <a:ea typeface="ＭＳ ゴシック" pitchFamily="49" charset="-128"/>
            </a:rPr>
            <a:t>2,515</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上記の理由から単年度の実質公債費比率は減少したものの、３カ年の平均額は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今後も広域ごみ処理場建設事業や老朽化した施設の改修等に対する財源として地方債の発行が予定されていることから、実質公債費比率の上昇が予想される。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前年度から公営企業債等繰入見込額が減少したことで将来負担額は減少している。充当可能財源等が将来負担額を上回っていることから</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年から依然として「比率無し」となっている。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も、公共施設（小中学校、道路・橋梁・トンネル、社会体育・教育施設等）の長寿命化や広域ごみ処理場建設事業等の必要不可欠な大型事業が予定されており、予断を許さ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大分県国東市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減債基金、その他特定目的基金は前年度から増加したものの、財政調整基金については、取崩額が積立額を大きく上回ったことで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を確保するため、財政調整基金を一定程度確保しながら、老朽化した施設の更新や除却に対応するための公共施設整備基金、ＣＡＴＶ施設整備事業や広域ごみ処理場建設事業等の大型事業に係る地方債償還に備え、減債基金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・ふるさと応援基金：贈られたふるさと応援寄附金を活力あるまちづくりの施策を推進するために活用する。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・公共施設整備基金：公共施設等の整備、改修、更新及び除却に要する経費に活用する。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・地域福祉基金：長期的な展望に立って地域福祉の充実化を図るため積み立てた基金の運用益を活用する。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・ふるさと応援基金：贈られた寄附金は必要経費を除いた全額を積立てながら、「子育て」や「定住」等の施策の経費に取り崩していく。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・地域振興基金：市民の連帯の強化及び地域振興等の事業のため必要な額を積み立てる。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・公共施設整備基金：公共施設管理計画に基づく施設整備に対応するため必要な額を積み立てる。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・地域福祉基金：今後も地域福祉の向上のため現状を維持していく。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・過疎地域自立促進基金：過疎地域自立促進計画に基づく事業に対応するため必要な額を積み立てる。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地方債償還及び繰上償還の財源として積み立てる。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当市が保有する有形固定資産の老朽化が進んでおり、一貫して有形固定資産減価償却率が上昇している状況である。また、全国・類似団体・大分県平均を上回っている。これは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当</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市の資産の中でも大きな割合を占める道路の減価償却率が高いことが要因と考えられる。令和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年度末に改訂した公共施設総合管理計画において、今後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年間で公共施設の延べ床面積総数を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％縮減するという目標を引き続き掲げている。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令和元年度末には公共施設個別管理計画を策定し、施設ごとに今後の方針を定めている。老朽化した有形固定資産の状態や活用状況を踏まえ、長寿命化や複合化、除却等の対策を計画的に進めていく。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89027</xdr:rowOff>
    </xdr:from>
    <xdr:to>
      <xdr:col>23</xdr:col>
      <xdr:colOff>136525</xdr:colOff>
      <xdr:row>35</xdr:row>
      <xdr:rowOff>19177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6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3954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60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58801</xdr:rowOff>
    </xdr:from>
    <xdr:to>
      <xdr:col>19</xdr:col>
      <xdr:colOff>187325</xdr:colOff>
      <xdr:row>34</xdr:row>
      <xdr:rowOff>160401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109601</xdr:rowOff>
    </xdr:from>
    <xdr:to>
      <xdr:col>23</xdr:col>
      <xdr:colOff>85725</xdr:colOff>
      <xdr:row>34</xdr:row>
      <xdr:rowOff>139827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71042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169799</xdr:rowOff>
    </xdr:from>
    <xdr:to>
      <xdr:col>15</xdr:col>
      <xdr:colOff>187325</xdr:colOff>
      <xdr:row>34</xdr:row>
      <xdr:rowOff>99949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49149</xdr:rowOff>
    </xdr:from>
    <xdr:to>
      <xdr:col>19</xdr:col>
      <xdr:colOff>136525</xdr:colOff>
      <xdr:row>34</xdr:row>
      <xdr:rowOff>109601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6499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135255</xdr:rowOff>
    </xdr:from>
    <xdr:to>
      <xdr:col>11</xdr:col>
      <xdr:colOff>187325</xdr:colOff>
      <xdr:row>34</xdr:row>
      <xdr:rowOff>65405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14605</xdr:rowOff>
    </xdr:from>
    <xdr:to>
      <xdr:col>15</xdr:col>
      <xdr:colOff>136525</xdr:colOff>
      <xdr:row>34</xdr:row>
      <xdr:rowOff>49149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661543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100711</xdr:rowOff>
    </xdr:from>
    <xdr:to>
      <xdr:col>7</xdr:col>
      <xdr:colOff>187325</xdr:colOff>
      <xdr:row>34</xdr:row>
      <xdr:rowOff>30861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151511</xdr:rowOff>
    </xdr:from>
    <xdr:to>
      <xdr:col>11</xdr:col>
      <xdr:colOff>136525</xdr:colOff>
      <xdr:row>34</xdr:row>
      <xdr:rowOff>14605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65808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151528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75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91076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69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56532</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21988</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662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債務償還比率について、当市は基金を令和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年度に積み立てることができたこと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、類似団体と比較し低い水準であり、令和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年度も同様の状況を維持している。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ただし、今後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場の建設、老朽化した公共施設（特に、学校、道路・橋梁・トンネル等）の更新（長寿命化）等に伴う大規模な起債の発行により、地方債残高の増加が見込まれており、本指標も上昇していく見通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0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00000000-0008-0000-0000-000089000000}"/>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00000000-0008-0000-0000-00008B00000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00000000-0008-0000-0000-00008D000000}"/>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79058</xdr:rowOff>
    </xdr:from>
    <xdr:to>
      <xdr:col>76</xdr:col>
      <xdr:colOff>73025</xdr:colOff>
      <xdr:row>28</xdr:row>
      <xdr:rowOff>9208</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4744700" y="5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165435</xdr:rowOff>
    </xdr:from>
    <xdr:ext cx="469744" cy="259045"/>
    <xdr:sp macro="" textlink="">
      <xdr:nvSpPr>
        <xdr:cNvPr id="153" name="債務償還比率該当値テキスト">
          <a:extLst>
            <a:ext uri="{FF2B5EF4-FFF2-40B4-BE49-F238E27FC236}">
              <a16:creationId xmlns:a16="http://schemas.microsoft.com/office/drawing/2014/main" id="{00000000-0008-0000-0000-000099000000}"/>
            </a:ext>
          </a:extLst>
        </xdr:cNvPr>
        <xdr:cNvSpPr txBox="1"/>
      </xdr:nvSpPr>
      <xdr:spPr>
        <a:xfrm>
          <a:off x="14846300" y="539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54589</xdr:rowOff>
    </xdr:from>
    <xdr:to>
      <xdr:col>72</xdr:col>
      <xdr:colOff>123825</xdr:colOff>
      <xdr:row>27</xdr:row>
      <xdr:rowOff>156189</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4033500" y="54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105389</xdr:rowOff>
    </xdr:from>
    <xdr:to>
      <xdr:col>76</xdr:col>
      <xdr:colOff>22225</xdr:colOff>
      <xdr:row>27</xdr:row>
      <xdr:rowOff>129858</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a:off x="14084300" y="5506064"/>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85354</xdr:rowOff>
    </xdr:from>
    <xdr:to>
      <xdr:col>68</xdr:col>
      <xdr:colOff>123825</xdr:colOff>
      <xdr:row>28</xdr:row>
      <xdr:rowOff>15504</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3271500" y="54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105389</xdr:rowOff>
    </xdr:from>
    <xdr:to>
      <xdr:col>72</xdr:col>
      <xdr:colOff>73025</xdr:colOff>
      <xdr:row>27</xdr:row>
      <xdr:rowOff>136154</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flipV="1">
          <a:off x="13322300" y="5506064"/>
          <a:ext cx="762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111823</xdr:rowOff>
    </xdr:from>
    <xdr:to>
      <xdr:col>64</xdr:col>
      <xdr:colOff>123825</xdr:colOff>
      <xdr:row>30</xdr:row>
      <xdr:rowOff>41973</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2509500" y="58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136154</xdr:rowOff>
    </xdr:from>
    <xdr:to>
      <xdr:col>68</xdr:col>
      <xdr:colOff>73025</xdr:colOff>
      <xdr:row>29</xdr:row>
      <xdr:rowOff>162623</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flipV="1">
          <a:off x="12560300" y="5536829"/>
          <a:ext cx="762000" cy="3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105527</xdr:rowOff>
    </xdr:from>
    <xdr:to>
      <xdr:col>60</xdr:col>
      <xdr:colOff>123825</xdr:colOff>
      <xdr:row>30</xdr:row>
      <xdr:rowOff>35677</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747500" y="5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156327</xdr:rowOff>
    </xdr:from>
    <xdr:to>
      <xdr:col>64</xdr:col>
      <xdr:colOff>73025</xdr:colOff>
      <xdr:row>29</xdr:row>
      <xdr:rowOff>162623</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a:off x="11798300" y="5899902"/>
          <a:ext cx="762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00000000-0008-0000-0000-0000A2000000}"/>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00000000-0008-0000-0000-0000A3000000}"/>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00000000-0008-0000-0000-0000A4000000}"/>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00000000-0008-0000-0000-0000A5000000}"/>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1266</xdr:rowOff>
    </xdr:from>
    <xdr:ext cx="469744" cy="259045"/>
    <xdr:sp macro="" textlink="">
      <xdr:nvSpPr>
        <xdr:cNvPr id="166" name="n_1mainValue債務償還比率">
          <a:extLst>
            <a:ext uri="{FF2B5EF4-FFF2-40B4-BE49-F238E27FC236}">
              <a16:creationId xmlns:a16="http://schemas.microsoft.com/office/drawing/2014/main" id="{00000000-0008-0000-0000-0000A6000000}"/>
            </a:ext>
          </a:extLst>
        </xdr:cNvPr>
        <xdr:cNvSpPr txBox="1"/>
      </xdr:nvSpPr>
      <xdr:spPr>
        <a:xfrm>
          <a:off x="13836727" y="52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32031</xdr:rowOff>
    </xdr:from>
    <xdr:ext cx="469744" cy="259045"/>
    <xdr:sp macro="" textlink="">
      <xdr:nvSpPr>
        <xdr:cNvPr id="167" name="n_2mainValue債務償還比率">
          <a:extLst>
            <a:ext uri="{FF2B5EF4-FFF2-40B4-BE49-F238E27FC236}">
              <a16:creationId xmlns:a16="http://schemas.microsoft.com/office/drawing/2014/main" id="{00000000-0008-0000-0000-0000A7000000}"/>
            </a:ext>
          </a:extLst>
        </xdr:cNvPr>
        <xdr:cNvSpPr txBox="1"/>
      </xdr:nvSpPr>
      <xdr:spPr>
        <a:xfrm>
          <a:off x="13087427" y="52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58500</xdr:rowOff>
    </xdr:from>
    <xdr:ext cx="469744" cy="259045"/>
    <xdr:sp macro="" textlink="">
      <xdr:nvSpPr>
        <xdr:cNvPr id="168" name="n_3mainValue債務償還比率">
          <a:extLst>
            <a:ext uri="{FF2B5EF4-FFF2-40B4-BE49-F238E27FC236}">
              <a16:creationId xmlns:a16="http://schemas.microsoft.com/office/drawing/2014/main" id="{00000000-0008-0000-0000-0000A8000000}"/>
            </a:ext>
          </a:extLst>
        </xdr:cNvPr>
        <xdr:cNvSpPr txBox="1"/>
      </xdr:nvSpPr>
      <xdr:spPr>
        <a:xfrm>
          <a:off x="12325427" y="563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52204</xdr:rowOff>
    </xdr:from>
    <xdr:ext cx="469744" cy="259045"/>
    <xdr:sp macro="" textlink="">
      <xdr:nvSpPr>
        <xdr:cNvPr id="169" name="n_4mainValue債務償還比率">
          <a:extLst>
            <a:ext uri="{FF2B5EF4-FFF2-40B4-BE49-F238E27FC236}">
              <a16:creationId xmlns:a16="http://schemas.microsoft.com/office/drawing/2014/main" id="{00000000-0008-0000-0000-0000A9000000}"/>
            </a:ext>
          </a:extLst>
        </xdr:cNvPr>
        <xdr:cNvSpPr txBox="1"/>
      </xdr:nvSpPr>
      <xdr:spPr>
        <a:xfrm>
          <a:off x="11563427" y="562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97790</xdr:rowOff>
    </xdr:from>
    <xdr:to>
      <xdr:col>24</xdr:col>
      <xdr:colOff>114300</xdr:colOff>
      <xdr:row>41</xdr:row>
      <xdr:rowOff>27940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12717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52070</xdr:rowOff>
    </xdr:from>
    <xdr:to>
      <xdr:col>20</xdr:col>
      <xdr:colOff>38100</xdr:colOff>
      <xdr:row>40</xdr:row>
      <xdr:rowOff>153670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102870</xdr:rowOff>
    </xdr:from>
    <xdr:to>
      <xdr:col>24</xdr:col>
      <xdr:colOff>63500</xdr:colOff>
      <xdr:row>40</xdr:row>
      <xdr:rowOff>148590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9608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158750</xdr:rowOff>
    </xdr:from>
    <xdr:to>
      <xdr:col>15</xdr:col>
      <xdr:colOff>101600</xdr:colOff>
      <xdr:row>40</xdr:row>
      <xdr:rowOff>88900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38100</xdr:rowOff>
    </xdr:from>
    <xdr:to>
      <xdr:col>19</xdr:col>
      <xdr:colOff>177800</xdr:colOff>
      <xdr:row>40</xdr:row>
      <xdr:rowOff>102870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8961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40</xdr:row>
      <xdr:rowOff>38100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831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29210</xdr:rowOff>
    </xdr:from>
    <xdr:to>
      <xdr:col>6</xdr:col>
      <xdr:colOff>38100</xdr:colOff>
      <xdr:row>39</xdr:row>
      <xdr:rowOff>130810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80010</xdr:rowOff>
    </xdr:from>
    <xdr:to>
      <xdr:col>10</xdr:col>
      <xdr:colOff>114300</xdr:colOff>
      <xdr:row>39</xdr:row>
      <xdr:rowOff>144780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7665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78759</xdr:rowOff>
    </xdr:from>
    <xdr:to>
      <xdr:col>55</xdr:col>
      <xdr:colOff>50800</xdr:colOff>
      <xdr:row>35</xdr:row>
      <xdr:rowOff>8909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59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31786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8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99447</xdr:rowOff>
    </xdr:from>
    <xdr:to>
      <xdr:col>50</xdr:col>
      <xdr:colOff>165100</xdr:colOff>
      <xdr:row>35</xdr:row>
      <xdr:rowOff>29597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129559</xdr:rowOff>
    </xdr:from>
    <xdr:to>
      <xdr:col>55</xdr:col>
      <xdr:colOff>0</xdr:colOff>
      <xdr:row>34</xdr:row>
      <xdr:rowOff>150247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5958859"/>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116726</xdr:rowOff>
    </xdr:from>
    <xdr:to>
      <xdr:col>46</xdr:col>
      <xdr:colOff>38100</xdr:colOff>
      <xdr:row>35</xdr:row>
      <xdr:rowOff>46876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59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150247</xdr:rowOff>
    </xdr:from>
    <xdr:to>
      <xdr:col>50</xdr:col>
      <xdr:colOff>114300</xdr:colOff>
      <xdr:row>34</xdr:row>
      <xdr:rowOff>167526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5979547"/>
          <a:ext cx="8890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145072</xdr:rowOff>
    </xdr:from>
    <xdr:to>
      <xdr:col>41</xdr:col>
      <xdr:colOff>101600</xdr:colOff>
      <xdr:row>35</xdr:row>
      <xdr:rowOff>75222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5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167526</xdr:rowOff>
    </xdr:from>
    <xdr:to>
      <xdr:col>45</xdr:col>
      <xdr:colOff>177800</xdr:colOff>
      <xdr:row>35</xdr:row>
      <xdr:rowOff>24422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599682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167818</xdr:rowOff>
    </xdr:from>
    <xdr:to>
      <xdr:col>36</xdr:col>
      <xdr:colOff>165100</xdr:colOff>
      <xdr:row>35</xdr:row>
      <xdr:rowOff>97968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59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24422</xdr:rowOff>
    </xdr:from>
    <xdr:to>
      <xdr:col>41</xdr:col>
      <xdr:colOff>50800</xdr:colOff>
      <xdr:row>35</xdr:row>
      <xdr:rowOff>47168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02517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46124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63403</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57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91749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574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114495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57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12065</xdr:rowOff>
    </xdr:from>
    <xdr:to>
      <xdr:col>24</xdr:col>
      <xdr:colOff>114300</xdr:colOff>
      <xdr:row>64</xdr:row>
      <xdr:rowOff>113665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98442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89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62865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10299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102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170180</xdr:rowOff>
    </xdr:from>
    <xdr:to>
      <xdr:col>10</xdr:col>
      <xdr:colOff>165100</xdr:colOff>
      <xdr:row>64</xdr:row>
      <xdr:rowOff>100330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49530</xdr:rowOff>
    </xdr:from>
    <xdr:to>
      <xdr:col>15</xdr:col>
      <xdr:colOff>50800</xdr:colOff>
      <xdr:row>64</xdr:row>
      <xdr:rowOff>55245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102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158750</xdr:rowOff>
    </xdr:from>
    <xdr:to>
      <xdr:col>6</xdr:col>
      <xdr:colOff>38100</xdr:colOff>
      <xdr:row>64</xdr:row>
      <xdr:rowOff>88900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38100</xdr:rowOff>
    </xdr:from>
    <xdr:to>
      <xdr:col>10</xdr:col>
      <xdr:colOff>114300</xdr:colOff>
      <xdr:row>64</xdr:row>
      <xdr:rowOff>49530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1010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91457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80027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66477</xdr:rowOff>
    </xdr:from>
    <xdr:to>
      <xdr:col>55</xdr:col>
      <xdr:colOff>50800</xdr:colOff>
      <xdr:row>57</xdr:row>
      <xdr:rowOff>168077</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98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89354</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9690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91136</xdr:rowOff>
    </xdr:from>
    <xdr:to>
      <xdr:col>50</xdr:col>
      <xdr:colOff>165100</xdr:colOff>
      <xdr:row>58</xdr:row>
      <xdr:rowOff>21286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98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117277</xdr:rowOff>
    </xdr:from>
    <xdr:to>
      <xdr:col>55</xdr:col>
      <xdr:colOff>0</xdr:colOff>
      <xdr:row>57</xdr:row>
      <xdr:rowOff>141936</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9889927"/>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116521</xdr:rowOff>
    </xdr:from>
    <xdr:to>
      <xdr:col>46</xdr:col>
      <xdr:colOff>38100</xdr:colOff>
      <xdr:row>58</xdr:row>
      <xdr:rowOff>46671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98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141936</xdr:rowOff>
    </xdr:from>
    <xdr:to>
      <xdr:col>50</xdr:col>
      <xdr:colOff>114300</xdr:colOff>
      <xdr:row>57</xdr:row>
      <xdr:rowOff>167321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9914586"/>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147391</xdr:rowOff>
    </xdr:from>
    <xdr:to>
      <xdr:col>41</xdr:col>
      <xdr:colOff>101600</xdr:colOff>
      <xdr:row>58</xdr:row>
      <xdr:rowOff>77541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99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167321</xdr:rowOff>
    </xdr:from>
    <xdr:to>
      <xdr:col>45</xdr:col>
      <xdr:colOff>177800</xdr:colOff>
      <xdr:row>58</xdr:row>
      <xdr:rowOff>26741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9939971"/>
          <a:ext cx="889000" cy="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168807</xdr:rowOff>
    </xdr:from>
    <xdr:to>
      <xdr:col>36</xdr:col>
      <xdr:colOff>165100</xdr:colOff>
      <xdr:row>58</xdr:row>
      <xdr:rowOff>98957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99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26741</xdr:rowOff>
    </xdr:from>
    <xdr:to>
      <xdr:col>41</xdr:col>
      <xdr:colOff>50800</xdr:colOff>
      <xdr:row>58</xdr:row>
      <xdr:rowOff>48157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9970841"/>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37813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963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63198</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9664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94068</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9695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56</xdr:row>
      <xdr:rowOff>115484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9716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99313</xdr:rowOff>
    </xdr:from>
    <xdr:to>
      <xdr:col>24</xdr:col>
      <xdr:colOff>114300</xdr:colOff>
      <xdr:row>83</xdr:row>
      <xdr:rowOff>29463</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584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122190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673600" y="1400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103887</xdr:rowOff>
    </xdr:from>
    <xdr:to>
      <xdr:col>20</xdr:col>
      <xdr:colOff>38100</xdr:colOff>
      <xdr:row>83</xdr:row>
      <xdr:rowOff>34037</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746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82</xdr:row>
      <xdr:rowOff>154687</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flipV="1">
          <a:off x="3797300" y="142090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82</xdr:row>
      <xdr:rowOff>154687</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908300" y="141998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76454</xdr:rowOff>
    </xdr:from>
    <xdr:to>
      <xdr:col>10</xdr:col>
      <xdr:colOff>165100</xdr:colOff>
      <xdr:row>83</xdr:row>
      <xdr:rowOff>6604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9685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127254</xdr:rowOff>
    </xdr:from>
    <xdr:to>
      <xdr:col>15</xdr:col>
      <xdr:colOff>50800</xdr:colOff>
      <xdr:row>82</xdr:row>
      <xdr:rowOff>140970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019300" y="141861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71882</xdr:rowOff>
    </xdr:from>
    <xdr:to>
      <xdr:col>6</xdr:col>
      <xdr:colOff>38100</xdr:colOff>
      <xdr:row>83</xdr:row>
      <xdr:rowOff>2032</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79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122682</xdr:rowOff>
    </xdr:from>
    <xdr:to>
      <xdr:col>10</xdr:col>
      <xdr:colOff>114300</xdr:colOff>
      <xdr:row>82</xdr:row>
      <xdr:rowOff>127254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30300" y="141815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25164</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169181</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164609</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102515</xdr:rowOff>
    </xdr:from>
    <xdr:to>
      <xdr:col>55</xdr:col>
      <xdr:colOff>50800</xdr:colOff>
      <xdr:row>80</xdr:row>
      <xdr:rowOff>32665</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0426700" y="136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125392</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10515600"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103887</xdr:rowOff>
    </xdr:from>
    <xdr:to>
      <xdr:col>50</xdr:col>
      <xdr:colOff>165100</xdr:colOff>
      <xdr:row>80</xdr:row>
      <xdr:rowOff>34037</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58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153315</xdr:rowOff>
    </xdr:from>
    <xdr:to>
      <xdr:col>55</xdr:col>
      <xdr:colOff>0</xdr:colOff>
      <xdr:row>79</xdr:row>
      <xdr:rowOff>154687</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flipV="1">
          <a:off x="9639300" y="136978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118517</xdr:rowOff>
    </xdr:from>
    <xdr:to>
      <xdr:col>46</xdr:col>
      <xdr:colOff>38100</xdr:colOff>
      <xdr:row>80</xdr:row>
      <xdr:rowOff>48667</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699500" y="136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154687</xdr:rowOff>
    </xdr:from>
    <xdr:to>
      <xdr:col>50</xdr:col>
      <xdr:colOff>114300</xdr:colOff>
      <xdr:row>79</xdr:row>
      <xdr:rowOff>169317</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750300" y="1369923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142748</xdr:rowOff>
    </xdr:from>
    <xdr:to>
      <xdr:col>41</xdr:col>
      <xdr:colOff>101600</xdr:colOff>
      <xdr:row>80</xdr:row>
      <xdr:rowOff>72898</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810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169317</xdr:rowOff>
    </xdr:from>
    <xdr:to>
      <xdr:col>45</xdr:col>
      <xdr:colOff>177800</xdr:colOff>
      <xdr:row>80</xdr:row>
      <xdr:rowOff>22098</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861300" y="1371386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162407</xdr:rowOff>
    </xdr:from>
    <xdr:to>
      <xdr:col>36</xdr:col>
      <xdr:colOff>165100</xdr:colOff>
      <xdr:row>80</xdr:row>
      <xdr:rowOff>92557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921500" y="137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22098</xdr:rowOff>
    </xdr:from>
    <xdr:to>
      <xdr:col>41</xdr:col>
      <xdr:colOff>50800</xdr:colOff>
      <xdr:row>80</xdr:row>
      <xdr:rowOff>41757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72300" y="1373809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50564</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9391727"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65194</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8515427" y="1343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89425</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7626427"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109084</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737427" y="134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1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00000000-0008-0000-0100-00008D010000}"/>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00000000-0008-0000-0100-00008F01000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123389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0000000-0008-0000-0100-000091010000}"/>
            </a:ext>
          </a:extLst>
        </xdr:cNvPr>
        <xdr:cNvSpPr txBox="1"/>
      </xdr:nvSpPr>
      <xdr:spPr>
        <a:xfrm>
          <a:off x="4673600" y="1795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4584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3746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49893</xdr:rowOff>
    </xdr:from>
    <xdr:to>
      <xdr:col>24</xdr:col>
      <xdr:colOff>114300</xdr:colOff>
      <xdr:row>106</xdr:row>
      <xdr:rowOff>151493</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4584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28320</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00000000-0008-0000-0100-00009D010000}"/>
            </a:ext>
          </a:extLst>
        </xdr:cNvPr>
        <xdr:cNvSpPr txBox="1"/>
      </xdr:nvSpPr>
      <xdr:spPr>
        <a:xfrm>
          <a:off x="4673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100693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3797300" y="1826459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18869</xdr:rowOff>
    </xdr:from>
    <xdr:to>
      <xdr:col>15</xdr:col>
      <xdr:colOff>101600</xdr:colOff>
      <xdr:row>106</xdr:row>
      <xdr:rowOff>120469</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2857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69669</xdr:rowOff>
    </xdr:from>
    <xdr:to>
      <xdr:col>19</xdr:col>
      <xdr:colOff>177800</xdr:colOff>
      <xdr:row>106</xdr:row>
      <xdr:rowOff>90895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2908300" y="182433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69669</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019300" y="182221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152763</xdr:rowOff>
    </xdr:from>
    <xdr:to>
      <xdr:col>6</xdr:col>
      <xdr:colOff>38100</xdr:colOff>
      <xdr:row>106</xdr:row>
      <xdr:rowOff>82913</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079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32113</xdr:rowOff>
    </xdr:from>
    <xdr:to>
      <xdr:col>10</xdr:col>
      <xdr:colOff>114300</xdr:colOff>
      <xdr:row>106</xdr:row>
      <xdr:rowOff>48442</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130300" y="182058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171285</xdr:rowOff>
    </xdr:from>
    <xdr:ext cx="405111" cy="259045"/>
    <xdr:sp macro="" textlink="">
      <xdr:nvSpPr>
        <xdr:cNvPr id="422" name="n_1aveValue【港湾・漁港】&#10;有形固定資産減価償却率">
          <a:extLst>
            <a:ext uri="{FF2B5EF4-FFF2-40B4-BE49-F238E27FC236}">
              <a16:creationId xmlns:a16="http://schemas.microsoft.com/office/drawing/2014/main" id="{00000000-0008-0000-0100-0000A6010000}"/>
            </a:ext>
          </a:extLst>
        </xdr:cNvPr>
        <xdr:cNvSpPr txBox="1"/>
      </xdr:nvSpPr>
      <xdr:spPr>
        <a:xfrm>
          <a:off x="3582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23" name="n_2aveValue【港湾・漁港】&#10;有形固定資産減価償却率">
          <a:extLst>
            <a:ext uri="{FF2B5EF4-FFF2-40B4-BE49-F238E27FC236}">
              <a16:creationId xmlns:a16="http://schemas.microsoft.com/office/drawing/2014/main" id="{00000000-0008-0000-0100-0000A7010000}"/>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24" name="n_3aveValue【港湾・漁港】&#10;有形固定資産減価償却率">
          <a:extLst>
            <a:ext uri="{FF2B5EF4-FFF2-40B4-BE49-F238E27FC236}">
              <a16:creationId xmlns:a16="http://schemas.microsoft.com/office/drawing/2014/main" id="{00000000-0008-0000-0100-0000A8010000}"/>
            </a:ext>
          </a:extLst>
        </xdr:cNvPr>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25" name="n_4aveValue【港湾・漁港】&#10;有形固定資産減価償却率">
          <a:extLst>
            <a:ext uri="{FF2B5EF4-FFF2-40B4-BE49-F238E27FC236}">
              <a16:creationId xmlns:a16="http://schemas.microsoft.com/office/drawing/2014/main" id="{00000000-0008-0000-0100-0000A9010000}"/>
            </a:ext>
          </a:extLst>
        </xdr:cNvPr>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426" name="n_1mainValue【港湾・漁港】&#10;有形固定資産減価償却率">
          <a:extLst>
            <a:ext uri="{FF2B5EF4-FFF2-40B4-BE49-F238E27FC236}">
              <a16:creationId xmlns:a16="http://schemas.microsoft.com/office/drawing/2014/main" id="{00000000-0008-0000-0100-0000AA010000}"/>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7" name="n_2mainValue【港湾・漁港】&#10;有形固定資産減価償却率">
          <a:extLst>
            <a:ext uri="{FF2B5EF4-FFF2-40B4-BE49-F238E27FC236}">
              <a16:creationId xmlns:a16="http://schemas.microsoft.com/office/drawing/2014/main" id="{00000000-0008-0000-0100-0000AB010000}"/>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28" name="n_3mainValue【港湾・漁港】&#10;有形固定資産減価償却率">
          <a:extLst>
            <a:ext uri="{FF2B5EF4-FFF2-40B4-BE49-F238E27FC236}">
              <a16:creationId xmlns:a16="http://schemas.microsoft.com/office/drawing/2014/main" id="{00000000-0008-0000-0100-0000AC010000}"/>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74040</xdr:rowOff>
    </xdr:from>
    <xdr:ext cx="405111" cy="259045"/>
    <xdr:sp macro="" textlink="">
      <xdr:nvSpPr>
        <xdr:cNvPr id="429" name="n_4mainValue【港湾・漁港】&#10;有形固定資産減価償却率">
          <a:extLst>
            <a:ext uri="{FF2B5EF4-FFF2-40B4-BE49-F238E27FC236}">
              <a16:creationId xmlns:a16="http://schemas.microsoft.com/office/drawing/2014/main" id="{00000000-0008-0000-0100-0000AD010000}"/>
            </a:ext>
          </a:extLst>
        </xdr:cNvPr>
        <xdr:cNvSpPr txBox="1"/>
      </xdr:nvSpPr>
      <xdr:spPr>
        <a:xfrm>
          <a:off x="927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1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00000000-0008-0000-0100-0000C6010000}"/>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00000000-0008-0000-0100-0000C8010000}"/>
            </a:ext>
          </a:extLst>
        </xdr:cNvPr>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100-0000CA010000}"/>
            </a:ext>
          </a:extLst>
        </xdr:cNvPr>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68906</xdr:rowOff>
    </xdr:from>
    <xdr:to>
      <xdr:col>55</xdr:col>
      <xdr:colOff>50800</xdr:colOff>
      <xdr:row>100</xdr:row>
      <xdr:rowOff>170506</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0426700" y="172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21933</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100-0000D6010000}"/>
            </a:ext>
          </a:extLst>
        </xdr:cNvPr>
        <xdr:cNvSpPr txBox="1"/>
      </xdr:nvSpPr>
      <xdr:spPr>
        <a:xfrm>
          <a:off x="10515600" y="171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111792</xdr:rowOff>
    </xdr:from>
    <xdr:to>
      <xdr:col>50</xdr:col>
      <xdr:colOff>165100</xdr:colOff>
      <xdr:row>101</xdr:row>
      <xdr:rowOff>41942</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9588500" y="172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119706</xdr:rowOff>
    </xdr:from>
    <xdr:to>
      <xdr:col>55</xdr:col>
      <xdr:colOff>0</xdr:colOff>
      <xdr:row>100</xdr:row>
      <xdr:rowOff>162592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9639300" y="17264706"/>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132883</xdr:rowOff>
    </xdr:from>
    <xdr:to>
      <xdr:col>46</xdr:col>
      <xdr:colOff>38100</xdr:colOff>
      <xdr:row>101</xdr:row>
      <xdr:rowOff>63033</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8699500" y="172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162592</xdr:rowOff>
    </xdr:from>
    <xdr:to>
      <xdr:col>50</xdr:col>
      <xdr:colOff>114300</xdr:colOff>
      <xdr:row>101</xdr:row>
      <xdr:rowOff>12233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8750300" y="17307592"/>
          <a:ext cx="8890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167083</xdr:rowOff>
    </xdr:from>
    <xdr:to>
      <xdr:col>41</xdr:col>
      <xdr:colOff>101600</xdr:colOff>
      <xdr:row>101</xdr:row>
      <xdr:rowOff>97233</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7810500" y="173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12233</xdr:rowOff>
    </xdr:from>
    <xdr:to>
      <xdr:col>45</xdr:col>
      <xdr:colOff>177800</xdr:colOff>
      <xdr:row>101</xdr:row>
      <xdr:rowOff>46433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7861300" y="17328683"/>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27736</xdr:rowOff>
    </xdr:from>
    <xdr:to>
      <xdr:col>36</xdr:col>
      <xdr:colOff>165100</xdr:colOff>
      <xdr:row>101</xdr:row>
      <xdr:rowOff>129336</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6921500" y="173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46433</xdr:rowOff>
    </xdr:from>
    <xdr:to>
      <xdr:col>41</xdr:col>
      <xdr:colOff>50800</xdr:colOff>
      <xdr:row>101</xdr:row>
      <xdr:rowOff>78536</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6972300" y="17362883"/>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78492</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9327095" y="180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40171</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450795" y="1804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171113</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561795" y="1800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101668</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72795" y="179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58469</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703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79560</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705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113760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708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145863</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711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141986</xdr:rowOff>
    </xdr:from>
    <xdr:to>
      <xdr:col>85</xdr:col>
      <xdr:colOff>177800</xdr:colOff>
      <xdr:row>37</xdr:row>
      <xdr:rowOff>72136</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268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120413</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100-00000E020000}"/>
            </a:ext>
          </a:extLst>
        </xdr:cNvPr>
        <xdr:cNvSpPr txBox="1"/>
      </xdr:nvSpPr>
      <xdr:spPr>
        <a:xfrm>
          <a:off x="16357600" y="62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98552</xdr:rowOff>
    </xdr:from>
    <xdr:to>
      <xdr:col>81</xdr:col>
      <xdr:colOff>101600</xdr:colOff>
      <xdr:row>37</xdr:row>
      <xdr:rowOff>28702</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5430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149352</xdr:rowOff>
    </xdr:from>
    <xdr:to>
      <xdr:col>85</xdr:col>
      <xdr:colOff>127000</xdr:colOff>
      <xdr:row>37</xdr:row>
      <xdr:rowOff>21336</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5481300" y="632155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52832</xdr:rowOff>
    </xdr:from>
    <xdr:to>
      <xdr:col>76</xdr:col>
      <xdr:colOff>165100</xdr:colOff>
      <xdr:row>36</xdr:row>
      <xdr:rowOff>154432</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4541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103632</xdr:rowOff>
    </xdr:from>
    <xdr:to>
      <xdr:col>81</xdr:col>
      <xdr:colOff>50800</xdr:colOff>
      <xdr:row>36</xdr:row>
      <xdr:rowOff>149352</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592300" y="6275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103632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3703300" y="62369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64770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814300" y="6191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19829</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52660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145559</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4389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106697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3500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60977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2611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00000000-0008-0000-01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00000000-0008-0000-0100-00003702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00000000-0008-0000-0100-000039020000}"/>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00000000-0008-0000-0100-00003B020000}"/>
            </a:ext>
          </a:extLst>
        </xdr:cNvPr>
        <xdr:cNvSpPr txBox="1"/>
      </xdr:nvSpPr>
      <xdr:spPr>
        <a:xfrm>
          <a:off x="2219960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00000000-0008-0000-0100-000047020000}"/>
            </a:ext>
          </a:extLst>
        </xdr:cNvPr>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41910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1323300" y="65455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2038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41910</xdr:rowOff>
    </xdr:from>
    <xdr:to>
      <xdr:col>111</xdr:col>
      <xdr:colOff>177800</xdr:colOff>
      <xdr:row>38</xdr:row>
      <xdr:rowOff>49530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20434300" y="6557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9494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49530</xdr:rowOff>
    </xdr:from>
    <xdr:to>
      <xdr:col>107</xdr:col>
      <xdr:colOff>50800</xdr:colOff>
      <xdr:row>38</xdr:row>
      <xdr:rowOff>64770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9545300" y="656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8605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64770</xdr:rowOff>
    </xdr:from>
    <xdr:to>
      <xdr:col>102</xdr:col>
      <xdr:colOff>114300</xdr:colOff>
      <xdr:row>38</xdr:row>
      <xdr:rowOff>76200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8656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121937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9310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8421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116857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0199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00000000-0008-0000-01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00000000-0008-0000-0100-00007102000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00000000-0008-0000-0100-00007302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30497</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00000000-0008-0000-0100-000075020000}"/>
            </a:ext>
          </a:extLst>
        </xdr:cNvPr>
        <xdr:cNvSpPr txBox="1"/>
      </xdr:nvSpPr>
      <xdr:spPr>
        <a:xfrm>
          <a:off x="1635760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00000000-0008-0000-0100-000081020000}"/>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57150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15481300" y="10104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57150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4592300" y="10138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124460</xdr:rowOff>
    </xdr:from>
    <xdr:to>
      <xdr:col>72</xdr:col>
      <xdr:colOff>38100</xdr:colOff>
      <xdr:row>59</xdr:row>
      <xdr:rowOff>54610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3652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xdr:rowOff>
    </xdr:from>
    <xdr:to>
      <xdr:col>76</xdr:col>
      <xdr:colOff>114300</xdr:colOff>
      <xdr:row>59</xdr:row>
      <xdr:rowOff>22860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3703300" y="10119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59690</xdr:rowOff>
    </xdr:from>
    <xdr:to>
      <xdr:col>67</xdr:col>
      <xdr:colOff>101600</xdr:colOff>
      <xdr:row>59</xdr:row>
      <xdr:rowOff>161290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2763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110490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2814300" y="10119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0" name="n_1aveValue【学校施設】&#10;有形固定資産減価償却率">
          <a:extLst>
            <a:ext uri="{FF2B5EF4-FFF2-40B4-BE49-F238E27FC236}">
              <a16:creationId xmlns:a16="http://schemas.microsoft.com/office/drawing/2014/main" id="{00000000-0008-0000-0100-00008A02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51" name="n_2aveValue【学校施設】&#10;有形固定資産減価償却率">
          <a:extLst>
            <a:ext uri="{FF2B5EF4-FFF2-40B4-BE49-F238E27FC236}">
              <a16:creationId xmlns:a16="http://schemas.microsoft.com/office/drawing/2014/main" id="{00000000-0008-0000-0100-00008B020000}"/>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52" name="n_3aveValue【学校施設】&#10;有形固定資産減価償却率">
          <a:extLst>
            <a:ext uri="{FF2B5EF4-FFF2-40B4-BE49-F238E27FC236}">
              <a16:creationId xmlns:a16="http://schemas.microsoft.com/office/drawing/2014/main" id="{00000000-0008-0000-0100-00008C02000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653" name="n_4aveValue【学校施設】&#10;有形固定資産減価償却率">
          <a:extLst>
            <a:ext uri="{FF2B5EF4-FFF2-40B4-BE49-F238E27FC236}">
              <a16:creationId xmlns:a16="http://schemas.microsoft.com/office/drawing/2014/main" id="{00000000-0008-0000-0100-00008D020000}"/>
            </a:ext>
          </a:extLst>
        </xdr:cNvPr>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54" name="n_1mainValue【学校施設】&#10;有形固定資産減価償却率">
          <a:extLst>
            <a:ext uri="{FF2B5EF4-FFF2-40B4-BE49-F238E27FC236}">
              <a16:creationId xmlns:a16="http://schemas.microsoft.com/office/drawing/2014/main" id="{00000000-0008-0000-0100-00008E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655" name="n_2mainValue【学校施設】&#10;有形固定資産減価償却率">
          <a:extLst>
            <a:ext uri="{FF2B5EF4-FFF2-40B4-BE49-F238E27FC236}">
              <a16:creationId xmlns:a16="http://schemas.microsoft.com/office/drawing/2014/main" id="{00000000-0008-0000-0100-00008F020000}"/>
            </a:ext>
          </a:extLst>
        </xdr:cNvPr>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71137</xdr:rowOff>
    </xdr:from>
    <xdr:ext cx="405111" cy="259045"/>
    <xdr:sp macro="" textlink="">
      <xdr:nvSpPr>
        <xdr:cNvPr id="656" name="n_3mainValue【学校施設】&#10;有形固定資産減価償却率">
          <a:extLst>
            <a:ext uri="{FF2B5EF4-FFF2-40B4-BE49-F238E27FC236}">
              <a16:creationId xmlns:a16="http://schemas.microsoft.com/office/drawing/2014/main" id="{00000000-0008-0000-0100-000090020000}"/>
            </a:ext>
          </a:extLst>
        </xdr:cNvPr>
        <xdr:cNvSpPr txBox="1"/>
      </xdr:nvSpPr>
      <xdr:spPr>
        <a:xfrm>
          <a:off x="13500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7" name="n_4mainValue【学校施設】&#10;有形固定資産減価償却率">
          <a:extLst>
            <a:ext uri="{FF2B5EF4-FFF2-40B4-BE49-F238E27FC236}">
              <a16:creationId xmlns:a16="http://schemas.microsoft.com/office/drawing/2014/main" id="{00000000-0008-0000-0100-000091020000}"/>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27381</xdr:rowOff>
    </xdr:from>
    <xdr:to>
      <xdr:col>116</xdr:col>
      <xdr:colOff>114300</xdr:colOff>
      <xdr:row>59</xdr:row>
      <xdr:rowOff>128981</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01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50258</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22199600" y="99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47041</xdr:rowOff>
    </xdr:from>
    <xdr:to>
      <xdr:col>112</xdr:col>
      <xdr:colOff>38100</xdr:colOff>
      <xdr:row>59</xdr:row>
      <xdr:rowOff>148641</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01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78181</xdr:rowOff>
    </xdr:from>
    <xdr:to>
      <xdr:col>116</xdr:col>
      <xdr:colOff>63500</xdr:colOff>
      <xdr:row>59</xdr:row>
      <xdr:rowOff>97841</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0193731"/>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63957</xdr:rowOff>
    </xdr:from>
    <xdr:to>
      <xdr:col>107</xdr:col>
      <xdr:colOff>101600</xdr:colOff>
      <xdr:row>59</xdr:row>
      <xdr:rowOff>165557</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0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97841</xdr:rowOff>
    </xdr:from>
    <xdr:to>
      <xdr:col>111</xdr:col>
      <xdr:colOff>177800</xdr:colOff>
      <xdr:row>59</xdr:row>
      <xdr:rowOff>114757</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0434300" y="1021339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98704</xdr:rowOff>
    </xdr:from>
    <xdr:to>
      <xdr:col>102</xdr:col>
      <xdr:colOff>165100</xdr:colOff>
      <xdr:row>60</xdr:row>
      <xdr:rowOff>28854</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021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114757</xdr:rowOff>
    </xdr:from>
    <xdr:to>
      <xdr:col>107</xdr:col>
      <xdr:colOff>50800</xdr:colOff>
      <xdr:row>59</xdr:row>
      <xdr:rowOff>149504</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45300" y="1023030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168199</xdr:rowOff>
    </xdr:from>
    <xdr:to>
      <xdr:col>98</xdr:col>
      <xdr:colOff>38100</xdr:colOff>
      <xdr:row>61</xdr:row>
      <xdr:rowOff>98349</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8605500" y="10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149504</xdr:rowOff>
    </xdr:from>
    <xdr:to>
      <xdr:col>102</xdr:col>
      <xdr:colOff>114300</xdr:colOff>
      <xdr:row>61</xdr:row>
      <xdr:rowOff>47549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8656300" y="10265054"/>
          <a:ext cx="889000" cy="2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165168</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21075727" y="9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10634</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20199427" y="99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45381</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9310427" y="99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89476</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8421427" y="105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00000000-0008-0000-01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39" name="【児童館】&#10;有形固定資産減価償却率最小値テキスト">
          <a:extLst>
            <a:ext uri="{FF2B5EF4-FFF2-40B4-BE49-F238E27FC236}">
              <a16:creationId xmlns:a16="http://schemas.microsoft.com/office/drawing/2014/main" id="{00000000-0008-0000-0100-0000E3020000}"/>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41" name="【児童館】&#10;有形固定資産減価償却率最大値テキスト">
          <a:extLst>
            <a:ext uri="{FF2B5EF4-FFF2-40B4-BE49-F238E27FC236}">
              <a16:creationId xmlns:a16="http://schemas.microsoft.com/office/drawing/2014/main" id="{00000000-0008-0000-0100-0000E5020000}"/>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3" name="【児童館】&#10;有形固定資産減価償却率平均値テキスト">
          <a:extLst>
            <a:ext uri="{FF2B5EF4-FFF2-40B4-BE49-F238E27FC236}">
              <a16:creationId xmlns:a16="http://schemas.microsoft.com/office/drawing/2014/main" id="{00000000-0008-0000-0100-0000E7020000}"/>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755" name="【児童館】&#10;有形固定資産減価償却率該当値テキスト">
          <a:extLst>
            <a:ext uri="{FF2B5EF4-FFF2-40B4-BE49-F238E27FC236}">
              <a16:creationId xmlns:a16="http://schemas.microsoft.com/office/drawing/2014/main" id="{00000000-0008-0000-0100-0000F3020000}"/>
            </a:ext>
          </a:extLst>
        </xdr:cNvPr>
        <xdr:cNvSpPr txBox="1"/>
      </xdr:nvSpPr>
      <xdr:spPr>
        <a:xfrm>
          <a:off x="16357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170180</xdr:rowOff>
    </xdr:from>
    <xdr:to>
      <xdr:col>81</xdr:col>
      <xdr:colOff>101600</xdr:colOff>
      <xdr:row>85</xdr:row>
      <xdr:rowOff>100330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543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49530</xdr:rowOff>
    </xdr:from>
    <xdr:to>
      <xdr:col>85</xdr:col>
      <xdr:colOff>127000</xdr:colOff>
      <xdr:row>85</xdr:row>
      <xdr:rowOff>83820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5481300" y="146227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118745</xdr:rowOff>
    </xdr:from>
    <xdr:to>
      <xdr:col>76</xdr:col>
      <xdr:colOff>165100</xdr:colOff>
      <xdr:row>85</xdr:row>
      <xdr:rowOff>48895</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4541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169545</xdr:rowOff>
    </xdr:from>
    <xdr:to>
      <xdr:col>81</xdr:col>
      <xdr:colOff>50800</xdr:colOff>
      <xdr:row>85</xdr:row>
      <xdr:rowOff>49530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4592300" y="14571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169545</xdr:rowOff>
    </xdr:from>
    <xdr:to>
      <xdr:col>76</xdr:col>
      <xdr:colOff>114300</xdr:colOff>
      <xdr:row>85</xdr:row>
      <xdr:rowOff>9525</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flipV="1">
          <a:off x="13703300" y="14571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71120</xdr:rowOff>
    </xdr:from>
    <xdr:to>
      <xdr:col>67</xdr:col>
      <xdr:colOff>101600</xdr:colOff>
      <xdr:row>85</xdr:row>
      <xdr:rowOff>1270</xdr:rowOff>
    </xdr:to>
    <xdr:sp macro="" textlink="">
      <xdr:nvSpPr>
        <xdr:cNvPr id="762" name="楕円 761">
          <a:extLst>
            <a:ext uri="{FF2B5EF4-FFF2-40B4-BE49-F238E27FC236}">
              <a16:creationId xmlns:a16="http://schemas.microsoft.com/office/drawing/2014/main" id="{00000000-0008-0000-0100-0000FA020000}"/>
            </a:ext>
          </a:extLst>
        </xdr:cNvPr>
        <xdr:cNvSpPr/>
      </xdr:nvSpPr>
      <xdr:spPr>
        <a:xfrm>
          <a:off x="1276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121920</xdr:rowOff>
    </xdr:from>
    <xdr:to>
      <xdr:col>71</xdr:col>
      <xdr:colOff>177800</xdr:colOff>
      <xdr:row>85</xdr:row>
      <xdr:rowOff>9525</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814300" y="145237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4" name="n_1aveValue【児童館】&#10;有形固定資産減価償却率">
          <a:extLst>
            <a:ext uri="{FF2B5EF4-FFF2-40B4-BE49-F238E27FC236}">
              <a16:creationId xmlns:a16="http://schemas.microsoft.com/office/drawing/2014/main" id="{00000000-0008-0000-0100-0000FC020000}"/>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5" name="n_2aveValue【児童館】&#10;有形固定資産減価償却率">
          <a:extLst>
            <a:ext uri="{FF2B5EF4-FFF2-40B4-BE49-F238E27FC236}">
              <a16:creationId xmlns:a16="http://schemas.microsoft.com/office/drawing/2014/main" id="{00000000-0008-0000-0100-0000FD02000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6" name="n_3aveValue【児童館】&#10;有形固定資産減価償却率">
          <a:extLst>
            <a:ext uri="{FF2B5EF4-FFF2-40B4-BE49-F238E27FC236}">
              <a16:creationId xmlns:a16="http://schemas.microsoft.com/office/drawing/2014/main" id="{00000000-0008-0000-0100-0000FE020000}"/>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7" name="n_4aveValue【児童館】&#10;有形固定資産減価償却率">
          <a:extLst>
            <a:ext uri="{FF2B5EF4-FFF2-40B4-BE49-F238E27FC236}">
              <a16:creationId xmlns:a16="http://schemas.microsoft.com/office/drawing/2014/main" id="{00000000-0008-0000-0100-0000FF020000}"/>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91457</xdr:rowOff>
    </xdr:from>
    <xdr:ext cx="405111" cy="259045"/>
    <xdr:sp macro="" textlink="">
      <xdr:nvSpPr>
        <xdr:cNvPr id="768" name="n_1mainValue【児童館】&#10;有形固定資産減価償却率">
          <a:extLst>
            <a:ext uri="{FF2B5EF4-FFF2-40B4-BE49-F238E27FC236}">
              <a16:creationId xmlns:a16="http://schemas.microsoft.com/office/drawing/2014/main" id="{00000000-0008-0000-0100-000000030000}"/>
            </a:ext>
          </a:extLst>
        </xdr:cNvPr>
        <xdr:cNvSpPr txBox="1"/>
      </xdr:nvSpPr>
      <xdr:spPr>
        <a:xfrm>
          <a:off x="15266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40022</xdr:rowOff>
    </xdr:from>
    <xdr:ext cx="405111" cy="259045"/>
    <xdr:sp macro="" textlink="">
      <xdr:nvSpPr>
        <xdr:cNvPr id="769" name="n_2mainValue【児童館】&#10;有形固定資産減価償却率">
          <a:extLst>
            <a:ext uri="{FF2B5EF4-FFF2-40B4-BE49-F238E27FC236}">
              <a16:creationId xmlns:a16="http://schemas.microsoft.com/office/drawing/2014/main" id="{00000000-0008-0000-0100-000001030000}"/>
            </a:ext>
          </a:extLst>
        </xdr:cNvPr>
        <xdr:cNvSpPr txBox="1"/>
      </xdr:nvSpPr>
      <xdr:spPr>
        <a:xfrm>
          <a:off x="14389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770" name="n_3mainValue【児童館】&#10;有形固定資産減価償却率">
          <a:extLst>
            <a:ext uri="{FF2B5EF4-FFF2-40B4-BE49-F238E27FC236}">
              <a16:creationId xmlns:a16="http://schemas.microsoft.com/office/drawing/2014/main" id="{00000000-0008-0000-0100-000002030000}"/>
            </a:ext>
          </a:extLst>
        </xdr:cNvPr>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163847</xdr:rowOff>
    </xdr:from>
    <xdr:ext cx="405111" cy="259045"/>
    <xdr:sp macro="" textlink="">
      <xdr:nvSpPr>
        <xdr:cNvPr id="771" name="n_4mainValue【児童館】&#10;有形固定資産減価償却率">
          <a:extLst>
            <a:ext uri="{FF2B5EF4-FFF2-40B4-BE49-F238E27FC236}">
              <a16:creationId xmlns:a16="http://schemas.microsoft.com/office/drawing/2014/main" id="{00000000-0008-0000-0100-000003030000}"/>
            </a:ext>
          </a:extLst>
        </xdr:cNvPr>
        <xdr:cNvSpPr txBox="1"/>
      </xdr:nvSpPr>
      <xdr:spPr>
        <a:xfrm>
          <a:off x="12611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00000000-0008-0000-01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8" name="【児童館】&#10;一人当たり面積最小値テキスト">
          <a:extLst>
            <a:ext uri="{FF2B5EF4-FFF2-40B4-BE49-F238E27FC236}">
              <a16:creationId xmlns:a16="http://schemas.microsoft.com/office/drawing/2014/main" id="{00000000-0008-0000-0100-00001E03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0" name="【児童館】&#10;一人当たり面積最大値テキスト">
          <a:extLst>
            <a:ext uri="{FF2B5EF4-FFF2-40B4-BE49-F238E27FC236}">
              <a16:creationId xmlns:a16="http://schemas.microsoft.com/office/drawing/2014/main" id="{00000000-0008-0000-0100-000020030000}"/>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2" name="【児童館】&#10;一人当たり面積平均値テキスト">
          <a:extLst>
            <a:ext uri="{FF2B5EF4-FFF2-40B4-BE49-F238E27FC236}">
              <a16:creationId xmlns:a16="http://schemas.microsoft.com/office/drawing/2014/main" id="{00000000-0008-0000-0100-000022030000}"/>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166914</xdr:rowOff>
    </xdr:from>
    <xdr:to>
      <xdr:col>116</xdr:col>
      <xdr:colOff>114300</xdr:colOff>
      <xdr:row>83</xdr:row>
      <xdr:rowOff>97064</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22110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18341</xdr:rowOff>
    </xdr:from>
    <xdr:ext cx="469744" cy="259045"/>
    <xdr:sp macro="" textlink="">
      <xdr:nvSpPr>
        <xdr:cNvPr id="814" name="【児童館】&#10;一人当たり面積該当値テキスト">
          <a:extLst>
            <a:ext uri="{FF2B5EF4-FFF2-40B4-BE49-F238E27FC236}">
              <a16:creationId xmlns:a16="http://schemas.microsoft.com/office/drawing/2014/main" id="{00000000-0008-0000-0100-00002E030000}"/>
            </a:ext>
          </a:extLst>
        </xdr:cNvPr>
        <xdr:cNvSpPr txBox="1"/>
      </xdr:nvSpPr>
      <xdr:spPr>
        <a:xfrm>
          <a:off x="22199600"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166914</xdr:rowOff>
    </xdr:from>
    <xdr:to>
      <xdr:col>112</xdr:col>
      <xdr:colOff>38100</xdr:colOff>
      <xdr:row>83</xdr:row>
      <xdr:rowOff>97064</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21272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46264</xdr:rowOff>
    </xdr:from>
    <xdr:to>
      <xdr:col>116</xdr:col>
      <xdr:colOff>63500</xdr:colOff>
      <xdr:row>83</xdr:row>
      <xdr:rowOff>46264</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1323300" y="1427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11793</xdr:rowOff>
    </xdr:from>
    <xdr:to>
      <xdr:col>107</xdr:col>
      <xdr:colOff>101600</xdr:colOff>
      <xdr:row>83</xdr:row>
      <xdr:rowOff>113393</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2038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46264</xdr:rowOff>
    </xdr:from>
    <xdr:to>
      <xdr:col>111</xdr:col>
      <xdr:colOff>177800</xdr:colOff>
      <xdr:row>83</xdr:row>
      <xdr:rowOff>62593</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20434300" y="14276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19494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62593</xdr:rowOff>
    </xdr:from>
    <xdr:to>
      <xdr:col>107</xdr:col>
      <xdr:colOff>50800</xdr:colOff>
      <xdr:row>83</xdr:row>
      <xdr:rowOff>78921</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19545300" y="14292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28121</xdr:rowOff>
    </xdr:from>
    <xdr:to>
      <xdr:col>98</xdr:col>
      <xdr:colOff>38100</xdr:colOff>
      <xdr:row>83</xdr:row>
      <xdr:rowOff>129721</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18605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78921</xdr:rowOff>
    </xdr:from>
    <xdr:to>
      <xdr:col>102</xdr:col>
      <xdr:colOff>114300</xdr:colOff>
      <xdr:row>83</xdr:row>
      <xdr:rowOff>78921</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656300" y="1430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145341</xdr:rowOff>
    </xdr:from>
    <xdr:ext cx="469744" cy="259045"/>
    <xdr:sp macro="" textlink="">
      <xdr:nvSpPr>
        <xdr:cNvPr id="823" name="n_1aveValue【児童館】&#10;一人当たり面積">
          <a:extLst>
            <a:ext uri="{FF2B5EF4-FFF2-40B4-BE49-F238E27FC236}">
              <a16:creationId xmlns:a16="http://schemas.microsoft.com/office/drawing/2014/main" id="{00000000-0008-0000-0100-000037030000}"/>
            </a:ext>
          </a:extLst>
        </xdr:cNvPr>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824" name="n_2aveValue【児童館】&#10;一人当たり面積">
          <a:extLst>
            <a:ext uri="{FF2B5EF4-FFF2-40B4-BE49-F238E27FC236}">
              <a16:creationId xmlns:a16="http://schemas.microsoft.com/office/drawing/2014/main" id="{00000000-0008-0000-0100-000038030000}"/>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825" name="n_3aveValue【児童館】&#10;一人当たり面積">
          <a:extLst>
            <a:ext uri="{FF2B5EF4-FFF2-40B4-BE49-F238E27FC236}">
              <a16:creationId xmlns:a16="http://schemas.microsoft.com/office/drawing/2014/main" id="{00000000-0008-0000-0100-000039030000}"/>
            </a:ext>
          </a:extLst>
        </xdr:cNvPr>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6" name="n_4aveValue【児童館】&#10;一人当たり面積">
          <a:extLst>
            <a:ext uri="{FF2B5EF4-FFF2-40B4-BE49-F238E27FC236}">
              <a16:creationId xmlns:a16="http://schemas.microsoft.com/office/drawing/2014/main" id="{00000000-0008-0000-0100-00003A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113591</xdr:rowOff>
    </xdr:from>
    <xdr:ext cx="469744" cy="259045"/>
    <xdr:sp macro="" textlink="">
      <xdr:nvSpPr>
        <xdr:cNvPr id="827" name="n_1mainValue【児童館】&#10;一人当たり面積">
          <a:extLst>
            <a:ext uri="{FF2B5EF4-FFF2-40B4-BE49-F238E27FC236}">
              <a16:creationId xmlns:a16="http://schemas.microsoft.com/office/drawing/2014/main" id="{00000000-0008-0000-0100-00003B030000}"/>
            </a:ext>
          </a:extLst>
        </xdr:cNvPr>
        <xdr:cNvSpPr txBox="1"/>
      </xdr:nvSpPr>
      <xdr:spPr>
        <a:xfrm>
          <a:off x="21075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macro="" textlink="">
      <xdr:nvSpPr>
        <xdr:cNvPr id="828" name="n_2mainValue【児童館】&#10;一人当たり面積">
          <a:extLst>
            <a:ext uri="{FF2B5EF4-FFF2-40B4-BE49-F238E27FC236}">
              <a16:creationId xmlns:a16="http://schemas.microsoft.com/office/drawing/2014/main" id="{00000000-0008-0000-0100-00003C030000}"/>
            </a:ext>
          </a:extLst>
        </xdr:cNvPr>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829" name="n_3mainValue【児童館】&#10;一人当たり面積">
          <a:extLst>
            <a:ext uri="{FF2B5EF4-FFF2-40B4-BE49-F238E27FC236}">
              <a16:creationId xmlns:a16="http://schemas.microsoft.com/office/drawing/2014/main" id="{00000000-0008-0000-0100-00003D030000}"/>
            </a:ext>
          </a:extLst>
        </xdr:cNvPr>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146248</xdr:rowOff>
    </xdr:from>
    <xdr:ext cx="469744" cy="259045"/>
    <xdr:sp macro="" textlink="">
      <xdr:nvSpPr>
        <xdr:cNvPr id="830" name="n_4mainValue【児童館】&#10;一人当たり面積">
          <a:extLst>
            <a:ext uri="{FF2B5EF4-FFF2-40B4-BE49-F238E27FC236}">
              <a16:creationId xmlns:a16="http://schemas.microsoft.com/office/drawing/2014/main" id="{00000000-0008-0000-0100-00003E030000}"/>
            </a:ext>
          </a:extLst>
        </xdr:cNvPr>
        <xdr:cNvSpPr txBox="1"/>
      </xdr:nvSpPr>
      <xdr:spPr>
        <a:xfrm>
          <a:off x="18421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1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4" name="【公民館】&#10;有形固定資産減価償却率最小値テキスト">
          <a:extLst>
            <a:ext uri="{FF2B5EF4-FFF2-40B4-BE49-F238E27FC236}">
              <a16:creationId xmlns:a16="http://schemas.microsoft.com/office/drawing/2014/main" id="{00000000-0008-0000-0100-000056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100-000058030000}"/>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100-00005A030000}"/>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164846</xdr:rowOff>
    </xdr:from>
    <xdr:to>
      <xdr:col>85</xdr:col>
      <xdr:colOff>177800</xdr:colOff>
      <xdr:row>103</xdr:row>
      <xdr:rowOff>94996</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62687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16273</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100-000066030000}"/>
            </a:ext>
          </a:extLst>
        </xdr:cNvPr>
        <xdr:cNvSpPr txBox="1"/>
      </xdr:nvSpPr>
      <xdr:spPr>
        <a:xfrm>
          <a:off x="16357600" y="1750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73406</xdr:rowOff>
    </xdr:from>
    <xdr:to>
      <xdr:col>81</xdr:col>
      <xdr:colOff>101600</xdr:colOff>
      <xdr:row>104</xdr:row>
      <xdr:rowOff>3556</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5430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44196</xdr:rowOff>
    </xdr:from>
    <xdr:to>
      <xdr:col>85</xdr:col>
      <xdr:colOff>127000</xdr:colOff>
      <xdr:row>103</xdr:row>
      <xdr:rowOff>124206</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flipV="1">
          <a:off x="15481300" y="1770354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64263</xdr:rowOff>
    </xdr:from>
    <xdr:to>
      <xdr:col>76</xdr:col>
      <xdr:colOff>165100</xdr:colOff>
      <xdr:row>103</xdr:row>
      <xdr:rowOff>165863</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4541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115063</xdr:rowOff>
    </xdr:from>
    <xdr:to>
      <xdr:col>81</xdr:col>
      <xdr:colOff>50800</xdr:colOff>
      <xdr:row>103</xdr:row>
      <xdr:rowOff>124206</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4592300" y="17774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365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115063</xdr:rowOff>
    </xdr:from>
    <xdr:to>
      <xdr:col>76</xdr:col>
      <xdr:colOff>114300</xdr:colOff>
      <xdr:row>103</xdr:row>
      <xdr:rowOff>128778</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flipV="1">
          <a:off x="13703300" y="177744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41402</xdr:rowOff>
    </xdr:from>
    <xdr:to>
      <xdr:col>67</xdr:col>
      <xdr:colOff>101600</xdr:colOff>
      <xdr:row>103</xdr:row>
      <xdr:rowOff>143002</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2763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92202</xdr:rowOff>
    </xdr:from>
    <xdr:to>
      <xdr:col>71</xdr:col>
      <xdr:colOff>177800</xdr:colOff>
      <xdr:row>103</xdr:row>
      <xdr:rowOff>128778</xdr:rowOff>
    </xdr:to>
    <xdr:cxnSp macro="">
      <xdr:nvCxnSpPr>
        <xdr:cNvPr id="878" name="直線コネクタ 877">
          <a:extLst>
            <a:ext uri="{FF2B5EF4-FFF2-40B4-BE49-F238E27FC236}">
              <a16:creationId xmlns:a16="http://schemas.microsoft.com/office/drawing/2014/main" id="{00000000-0008-0000-0100-00006E030000}"/>
            </a:ext>
          </a:extLst>
        </xdr:cNvPr>
        <xdr:cNvCxnSpPr/>
      </xdr:nvCxnSpPr>
      <xdr:spPr>
        <a:xfrm>
          <a:off x="12814300" y="177515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100-00006F030000}"/>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100-000070030000}"/>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100-000071030000}"/>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100-000072030000}"/>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20083</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100-000073030000}"/>
            </a:ext>
          </a:extLst>
        </xdr:cNvPr>
        <xdr:cNvSpPr txBox="1"/>
      </xdr:nvSpPr>
      <xdr:spPr>
        <a:xfrm>
          <a:off x="152660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156990</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100-000074030000}"/>
            </a:ext>
          </a:extLst>
        </xdr:cNvPr>
        <xdr:cNvSpPr txBox="1"/>
      </xdr:nvSpPr>
      <xdr:spPr>
        <a:xfrm>
          <a:off x="14389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100-000075030000}"/>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134129</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100-000076030000}"/>
            </a:ext>
          </a:extLst>
        </xdr:cNvPr>
        <xdr:cNvSpPr txBox="1"/>
      </xdr:nvSpPr>
      <xdr:spPr>
        <a:xfrm>
          <a:off x="12611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00000000-0008-0000-01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09" name="【公民館】&#10;一人当たり面積最小値テキスト">
          <a:extLst>
            <a:ext uri="{FF2B5EF4-FFF2-40B4-BE49-F238E27FC236}">
              <a16:creationId xmlns:a16="http://schemas.microsoft.com/office/drawing/2014/main" id="{00000000-0008-0000-0100-00008D030000}"/>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1" name="【公民館】&#10;一人当たり面積最大値テキスト">
          <a:extLst>
            <a:ext uri="{FF2B5EF4-FFF2-40B4-BE49-F238E27FC236}">
              <a16:creationId xmlns:a16="http://schemas.microsoft.com/office/drawing/2014/main" id="{00000000-0008-0000-0100-00008F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3" name="【公民館】&#10;一人当たり面積平均値テキスト">
          <a:extLst>
            <a:ext uri="{FF2B5EF4-FFF2-40B4-BE49-F238E27FC236}">
              <a16:creationId xmlns:a16="http://schemas.microsoft.com/office/drawing/2014/main" id="{00000000-0008-0000-0100-000091030000}"/>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4" name="フローチャート: 判断 913">
          <a:extLst>
            <a:ext uri="{FF2B5EF4-FFF2-40B4-BE49-F238E27FC236}">
              <a16:creationId xmlns:a16="http://schemas.microsoft.com/office/drawing/2014/main" id="{00000000-0008-0000-0100-000092030000}"/>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105411</xdr:rowOff>
    </xdr:from>
    <xdr:to>
      <xdr:col>116</xdr:col>
      <xdr:colOff>114300</xdr:colOff>
      <xdr:row>102</xdr:row>
      <xdr:rowOff>35561</xdr:rowOff>
    </xdr:to>
    <xdr:sp macro="" textlink="">
      <xdr:nvSpPr>
        <xdr:cNvPr id="924" name="楕円 923">
          <a:extLst>
            <a:ext uri="{FF2B5EF4-FFF2-40B4-BE49-F238E27FC236}">
              <a16:creationId xmlns:a16="http://schemas.microsoft.com/office/drawing/2014/main" id="{00000000-0008-0000-0100-00009C030000}"/>
            </a:ext>
          </a:extLst>
        </xdr:cNvPr>
        <xdr:cNvSpPr/>
      </xdr:nvSpPr>
      <xdr:spPr>
        <a:xfrm>
          <a:off x="22110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20338</xdr:rowOff>
    </xdr:from>
    <xdr:ext cx="469744" cy="259045"/>
    <xdr:sp macro="" textlink="">
      <xdr:nvSpPr>
        <xdr:cNvPr id="925" name="【公民館】&#10;一人当たり面積該当値テキスト">
          <a:extLst>
            <a:ext uri="{FF2B5EF4-FFF2-40B4-BE49-F238E27FC236}">
              <a16:creationId xmlns:a16="http://schemas.microsoft.com/office/drawing/2014/main" id="{00000000-0008-0000-0100-00009D030000}"/>
            </a:ext>
          </a:extLst>
        </xdr:cNvPr>
        <xdr:cNvSpPr txBox="1"/>
      </xdr:nvSpPr>
      <xdr:spPr>
        <a:xfrm>
          <a:off x="22199600"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123698</xdr:rowOff>
    </xdr:from>
    <xdr:to>
      <xdr:col>112</xdr:col>
      <xdr:colOff>38100</xdr:colOff>
      <xdr:row>102</xdr:row>
      <xdr:rowOff>53848</xdr:rowOff>
    </xdr:to>
    <xdr:sp macro="" textlink="">
      <xdr:nvSpPr>
        <xdr:cNvPr id="926" name="楕円 925">
          <a:extLst>
            <a:ext uri="{FF2B5EF4-FFF2-40B4-BE49-F238E27FC236}">
              <a16:creationId xmlns:a16="http://schemas.microsoft.com/office/drawing/2014/main" id="{00000000-0008-0000-0100-00009E030000}"/>
            </a:ext>
          </a:extLst>
        </xdr:cNvPr>
        <xdr:cNvSpPr/>
      </xdr:nvSpPr>
      <xdr:spPr>
        <a:xfrm>
          <a:off x="21272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156211</xdr:rowOff>
    </xdr:from>
    <xdr:to>
      <xdr:col>116</xdr:col>
      <xdr:colOff>63500</xdr:colOff>
      <xdr:row>102</xdr:row>
      <xdr:rowOff>3048</xdr:rowOff>
    </xdr:to>
    <xdr:cxnSp macro="">
      <xdr:nvCxnSpPr>
        <xdr:cNvPr id="927" name="直線コネクタ 926">
          <a:extLst>
            <a:ext uri="{FF2B5EF4-FFF2-40B4-BE49-F238E27FC236}">
              <a16:creationId xmlns:a16="http://schemas.microsoft.com/office/drawing/2014/main" id="{00000000-0008-0000-0100-00009F030000}"/>
            </a:ext>
          </a:extLst>
        </xdr:cNvPr>
        <xdr:cNvCxnSpPr/>
      </xdr:nvCxnSpPr>
      <xdr:spPr>
        <a:xfrm flipV="1">
          <a:off x="21323300" y="17472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xdr:rowOff>
    </xdr:from>
    <xdr:to>
      <xdr:col>111</xdr:col>
      <xdr:colOff>177800</xdr:colOff>
      <xdr:row>102</xdr:row>
      <xdr:rowOff>16763</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flipV="1">
          <a:off x="20434300" y="17490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133350</xdr:rowOff>
    </xdr:from>
    <xdr:to>
      <xdr:col>107</xdr:col>
      <xdr:colOff>50800</xdr:colOff>
      <xdr:row>102</xdr:row>
      <xdr:rowOff>16763</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a:off x="19545300" y="174498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103124</xdr:rowOff>
    </xdr:from>
    <xdr:to>
      <xdr:col>98</xdr:col>
      <xdr:colOff>38100</xdr:colOff>
      <xdr:row>102</xdr:row>
      <xdr:rowOff>33274</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18605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133350</xdr:rowOff>
    </xdr:from>
    <xdr:to>
      <xdr:col>102</xdr:col>
      <xdr:colOff>114300</xdr:colOff>
      <xdr:row>101</xdr:row>
      <xdr:rowOff>153924</xdr:rowOff>
    </xdr:to>
    <xdr:cxnSp macro="">
      <xdr:nvCxnSpPr>
        <xdr:cNvPr id="933" name="直線コネクタ 932">
          <a:extLst>
            <a:ext uri="{FF2B5EF4-FFF2-40B4-BE49-F238E27FC236}">
              <a16:creationId xmlns:a16="http://schemas.microsoft.com/office/drawing/2014/main" id="{00000000-0008-0000-0100-0000A5030000}"/>
            </a:ext>
          </a:extLst>
        </xdr:cNvPr>
        <xdr:cNvCxnSpPr/>
      </xdr:nvCxnSpPr>
      <xdr:spPr>
        <a:xfrm flipV="1">
          <a:off x="18656300" y="174498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4" name="n_1aveValue【公民館】&#10;一人当たり面積">
          <a:extLst>
            <a:ext uri="{FF2B5EF4-FFF2-40B4-BE49-F238E27FC236}">
              <a16:creationId xmlns:a16="http://schemas.microsoft.com/office/drawing/2014/main" id="{00000000-0008-0000-0100-0000A6030000}"/>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35" name="n_2aveValue【公民館】&#10;一人当たり面積">
          <a:extLst>
            <a:ext uri="{FF2B5EF4-FFF2-40B4-BE49-F238E27FC236}">
              <a16:creationId xmlns:a16="http://schemas.microsoft.com/office/drawing/2014/main" id="{00000000-0008-0000-0100-0000A7030000}"/>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936" name="n_3aveValue【公民館】&#10;一人当たり面積">
          <a:extLst>
            <a:ext uri="{FF2B5EF4-FFF2-40B4-BE49-F238E27FC236}">
              <a16:creationId xmlns:a16="http://schemas.microsoft.com/office/drawing/2014/main" id="{00000000-0008-0000-0100-0000A8030000}"/>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937" name="n_4aveValue【公民館】&#10;一人当たり面積">
          <a:extLst>
            <a:ext uri="{FF2B5EF4-FFF2-40B4-BE49-F238E27FC236}">
              <a16:creationId xmlns:a16="http://schemas.microsoft.com/office/drawing/2014/main" id="{00000000-0008-0000-0100-0000A9030000}"/>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70375</xdr:rowOff>
    </xdr:from>
    <xdr:ext cx="469744" cy="259045"/>
    <xdr:sp macro="" textlink="">
      <xdr:nvSpPr>
        <xdr:cNvPr id="938" name="n_1mainValue【公民館】&#10;一人当たり面積">
          <a:extLst>
            <a:ext uri="{FF2B5EF4-FFF2-40B4-BE49-F238E27FC236}">
              <a16:creationId xmlns:a16="http://schemas.microsoft.com/office/drawing/2014/main" id="{00000000-0008-0000-0100-0000AA030000}"/>
            </a:ext>
          </a:extLst>
        </xdr:cNvPr>
        <xdr:cNvSpPr txBox="1"/>
      </xdr:nvSpPr>
      <xdr:spPr>
        <a:xfrm>
          <a:off x="2107572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39" name="n_2mainValue【公民館】&#10;一人当たり面積">
          <a:extLst>
            <a:ext uri="{FF2B5EF4-FFF2-40B4-BE49-F238E27FC236}">
              <a16:creationId xmlns:a16="http://schemas.microsoft.com/office/drawing/2014/main" id="{00000000-0008-0000-0100-0000AB030000}"/>
            </a:ext>
          </a:extLst>
        </xdr:cNvPr>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940" name="n_3mainValue【公民館】&#10;一人当たり面積">
          <a:extLst>
            <a:ext uri="{FF2B5EF4-FFF2-40B4-BE49-F238E27FC236}">
              <a16:creationId xmlns:a16="http://schemas.microsoft.com/office/drawing/2014/main" id="{00000000-0008-0000-0100-0000AC030000}"/>
            </a:ext>
          </a:extLst>
        </xdr:cNvPr>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49801</xdr:rowOff>
    </xdr:from>
    <xdr:ext cx="469744" cy="259045"/>
    <xdr:sp macro="" textlink="">
      <xdr:nvSpPr>
        <xdr:cNvPr id="941" name="n_4mainValue【公民館】&#10;一人当たり面積">
          <a:extLst>
            <a:ext uri="{FF2B5EF4-FFF2-40B4-BE49-F238E27FC236}">
              <a16:creationId xmlns:a16="http://schemas.microsoft.com/office/drawing/2014/main" id="{00000000-0008-0000-0100-0000AD030000}"/>
            </a:ext>
          </a:extLst>
        </xdr:cNvPr>
        <xdr:cNvSpPr txBox="1"/>
      </xdr:nvSpPr>
      <xdr:spPr>
        <a:xfrm>
          <a:off x="184214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1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1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1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latin typeface="ＭＳ Ｐゴシック" panose="020B0600070205080204" pitchFamily="50" charset="-128"/>
              <a:ea typeface="ＭＳ Ｐゴシック" panose="020B0600070205080204" pitchFamily="50" charset="-128"/>
            </a:rPr>
            <a:t>当市は、半島中心の山間部から放射状に丘陵地と谷間が広がり、海岸部では北部を中心に小さな入り江や岬が連続するリアス式海岸を形成している。このような地形的特性により、道路・橋梁・トンネル・港湾・漁港といったインフラ施設が数多く整備されており、一人当たりの保有量は全国平均を上回っている。</a:t>
          </a:r>
        </a:p>
        <a:p>
          <a:r>
            <a:rPr lang="ja-JP" altLang="en-US" sz="1100">
              <a:latin typeface="ＭＳ Ｐゴシック" panose="020B0600070205080204" pitchFamily="50" charset="-128"/>
              <a:ea typeface="ＭＳ Ｐゴシック" panose="020B0600070205080204" pitchFamily="50" charset="-128"/>
            </a:rPr>
            <a:t>また、これらのインフラ施設における有形固定資産の減価償却率は、全国平均や大分県平均を大きく上回っており、老朽化が進行している。今後は長寿命化計画に基づき、計画的に更新・改修を進める必要がある。</a:t>
          </a:r>
        </a:p>
        <a:p>
          <a:r>
            <a:rPr lang="ja-JP" altLang="en-US" sz="1100">
              <a:latin typeface="ＭＳ Ｐゴシック" panose="020B0600070205080204" pitchFamily="50" charset="-128"/>
              <a:ea typeface="ＭＳ Ｐゴシック" panose="020B0600070205080204" pitchFamily="50" charset="-128"/>
            </a:rPr>
            <a:t>公営住宅については、類似団体と比較すると減価償却率の差は小さいものの、高水準にあることから老朽化が進んでいることが分かる。さらに、人口に対して供給数が多いため、老朽化対策や除却を含めた適正な管理を計画的に進めることが求められる。</a:t>
          </a:r>
        </a:p>
        <a:p>
          <a:r>
            <a:rPr lang="ja-JP" altLang="en-US" sz="1100">
              <a:latin typeface="ＭＳ Ｐゴシック" panose="020B0600070205080204" pitchFamily="50" charset="-128"/>
              <a:ea typeface="ＭＳ Ｐゴシック" panose="020B0600070205080204" pitchFamily="50" charset="-128"/>
            </a:rPr>
            <a:t>幼稚園・保育所・学校施設については、他の施設ほど減価償却率は高くない。しかし、人口減少を考慮すると、施設の再編が必要になる。児童館は、減価償却率が全国平均・大分県平均・類似団体平均を大きく上回っており、老朽化が顕著である。公民館については、減価償却率は類似団体との差は大きくないが、人口に対して供給量が多いため、人口減少を踏まえた計画的な管理が必要となる。</a:t>
          </a:r>
        </a:p>
        <a:p>
          <a:r>
            <a:rPr lang="ja-JP" altLang="en-US" sz="1100">
              <a:latin typeface="ＭＳ Ｐゴシック" panose="020B0600070205080204" pitchFamily="50" charset="-128"/>
              <a:ea typeface="ＭＳ Ｐゴシック" panose="020B0600070205080204" pitchFamily="50" charset="-128"/>
            </a:rPr>
            <a:t>インフラ資産については廃止することは現実的ではなく、老朽化が進んでいる施設については、再編や適正な維持管理を行うことが今後の課題となる。</a:t>
          </a: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167476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110308</xdr:rowOff>
    </xdr:from>
    <xdr:to>
      <xdr:col>20</xdr:col>
      <xdr:colOff>38100</xdr:colOff>
      <xdr:row>38</xdr:row>
      <xdr:rowOff>40458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161109</xdr:rowOff>
    </xdr:from>
    <xdr:to>
      <xdr:col>24</xdr:col>
      <xdr:colOff>63500</xdr:colOff>
      <xdr:row>38</xdr:row>
      <xdr:rowOff>23949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0475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161109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4721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44994</xdr:rowOff>
    </xdr:from>
    <xdr:to>
      <xdr:col>10</xdr:col>
      <xdr:colOff>165100</xdr:colOff>
      <xdr:row>37</xdr:row>
      <xdr:rowOff>146594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95794</xdr:rowOff>
    </xdr:from>
    <xdr:to>
      <xdr:col>15</xdr:col>
      <xdr:colOff>50800</xdr:colOff>
      <xdr:row>37</xdr:row>
      <xdr:rowOff>128451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95794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051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56985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24328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11701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89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53340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57912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111523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116095</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150041</xdr:rowOff>
    </xdr:from>
    <xdr:to>
      <xdr:col>24</xdr:col>
      <xdr:colOff>114300</xdr:colOff>
      <xdr:row>62</xdr:row>
      <xdr:rowOff>80191</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128468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102688</xdr:rowOff>
    </xdr:from>
    <xdr:to>
      <xdr:col>20</xdr:col>
      <xdr:colOff>38100</xdr:colOff>
      <xdr:row>63</xdr:row>
      <xdr:rowOff>32838</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153488</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3797300" y="1065929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71665</xdr:rowOff>
    </xdr:from>
    <xdr:to>
      <xdr:col>15</xdr:col>
      <xdr:colOff>101600</xdr:colOff>
      <xdr:row>63</xdr:row>
      <xdr:rowOff>1815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122465</xdr:rowOff>
    </xdr:from>
    <xdr:to>
      <xdr:col>19</xdr:col>
      <xdr:colOff>177800</xdr:colOff>
      <xdr:row>62</xdr:row>
      <xdr:rowOff>153488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7523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122465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7278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163104</xdr:rowOff>
    </xdr:from>
    <xdr:to>
      <xdr:col>6</xdr:col>
      <xdr:colOff>38100</xdr:colOff>
      <xdr:row>62</xdr:row>
      <xdr:rowOff>93254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42454</xdr:rowOff>
    </xdr:from>
    <xdr:to>
      <xdr:col>10</xdr:col>
      <xdr:colOff>114300</xdr:colOff>
      <xdr:row>62</xdr:row>
      <xdr:rowOff>97972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67235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23965</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164392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84381</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xdr:rowOff>
    </xdr:from>
    <xdr:to>
      <xdr:col>55</xdr:col>
      <xdr:colOff>50800</xdr:colOff>
      <xdr:row>61</xdr:row>
      <xdr:rowOff>103051</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151328</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161472</xdr:rowOff>
    </xdr:from>
    <xdr:to>
      <xdr:col>50</xdr:col>
      <xdr:colOff>165100</xdr:colOff>
      <xdr:row>61</xdr:row>
      <xdr:rowOff>91622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40822</xdr:rowOff>
    </xdr:from>
    <xdr:to>
      <xdr:col>55</xdr:col>
      <xdr:colOff>0</xdr:colOff>
      <xdr:row>61</xdr:row>
      <xdr:rowOff>52251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49927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169635</xdr:rowOff>
    </xdr:from>
    <xdr:to>
      <xdr:col>46</xdr:col>
      <xdr:colOff>38100</xdr:colOff>
      <xdr:row>61</xdr:row>
      <xdr:rowOff>99785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40822</xdr:rowOff>
    </xdr:from>
    <xdr:to>
      <xdr:col>50</xdr:col>
      <xdr:colOff>114300</xdr:colOff>
      <xdr:row>61</xdr:row>
      <xdr:rowOff>48985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4992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11249</xdr:rowOff>
    </xdr:from>
    <xdr:to>
      <xdr:col>41</xdr:col>
      <xdr:colOff>101600</xdr:colOff>
      <xdr:row>61</xdr:row>
      <xdr:rowOff>112849</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48985</xdr:rowOff>
    </xdr:from>
    <xdr:to>
      <xdr:col>45</xdr:col>
      <xdr:colOff>177800</xdr:colOff>
      <xdr:row>61</xdr:row>
      <xdr:rowOff>62049</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50743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146776</xdr:rowOff>
    </xdr:from>
    <xdr:to>
      <xdr:col>36</xdr:col>
      <xdr:colOff>165100</xdr:colOff>
      <xdr:row>58</xdr:row>
      <xdr:rowOff>76926</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26126</xdr:rowOff>
    </xdr:from>
    <xdr:to>
      <xdr:col>41</xdr:col>
      <xdr:colOff>50800</xdr:colOff>
      <xdr:row>61</xdr:row>
      <xdr:rowOff>62049</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9970226"/>
          <a:ext cx="88900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82749</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90912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129376</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93453</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969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75128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28302</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flipV="1">
          <a:off x="3797300" y="140349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96701</xdr:rowOff>
    </xdr:from>
    <xdr:to>
      <xdr:col>15</xdr:col>
      <xdr:colOff>101600</xdr:colOff>
      <xdr:row>82</xdr:row>
      <xdr:rowOff>26851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82</xdr:row>
      <xdr:rowOff>28302</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403495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147501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019300" y="140055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xdr:rowOff>
    </xdr:from>
    <xdr:to>
      <xdr:col>6</xdr:col>
      <xdr:colOff>38100</xdr:colOff>
      <xdr:row>81</xdr:row>
      <xdr:rowOff>116658</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118111</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39533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70229</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17978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107785</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47716</xdr:rowOff>
    </xdr:from>
    <xdr:to>
      <xdr:col>55</xdr:col>
      <xdr:colOff>50800</xdr:colOff>
      <xdr:row>85</xdr:row>
      <xdr:rowOff>149316</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26143</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98516</xdr:rowOff>
    </xdr:from>
    <xdr:to>
      <xdr:col>55</xdr:col>
      <xdr:colOff>0</xdr:colOff>
      <xdr:row>86</xdr:row>
      <xdr:rowOff>2177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6717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5443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122827</xdr:rowOff>
    </xdr:from>
    <xdr:to>
      <xdr:col>41</xdr:col>
      <xdr:colOff>101600</xdr:colOff>
      <xdr:row>86</xdr:row>
      <xdr:rowOff>52977</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xdr:rowOff>
    </xdr:from>
    <xdr:to>
      <xdr:col>45</xdr:col>
      <xdr:colOff>177800</xdr:colOff>
      <xdr:row>86</xdr:row>
      <xdr:rowOff>5443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xdr:rowOff>
    </xdr:from>
    <xdr:to>
      <xdr:col>41</xdr:col>
      <xdr:colOff>50800</xdr:colOff>
      <xdr:row>86</xdr:row>
      <xdr:rowOff>5443</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87449</xdr:rowOff>
    </xdr:from>
    <xdr:to>
      <xdr:col>24</xdr:col>
      <xdr:colOff>114300</xdr:colOff>
      <xdr:row>104</xdr:row>
      <xdr:rowOff>17599</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110326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759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138249</xdr:rowOff>
    </xdr:from>
    <xdr:to>
      <xdr:col>24</xdr:col>
      <xdr:colOff>63500</xdr:colOff>
      <xdr:row>103</xdr:row>
      <xdr:rowOff>144780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flipV="1">
          <a:off x="3797300" y="177975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61323</xdr:rowOff>
    </xdr:from>
    <xdr:to>
      <xdr:col>15</xdr:col>
      <xdr:colOff>101600</xdr:colOff>
      <xdr:row>103</xdr:row>
      <xdr:rowOff>162923</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112123</xdr:rowOff>
    </xdr:from>
    <xdr:to>
      <xdr:col>19</xdr:col>
      <xdr:colOff>177800</xdr:colOff>
      <xdr:row>103</xdr:row>
      <xdr:rowOff>144780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2908300" y="1777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69487</xdr:rowOff>
    </xdr:from>
    <xdr:to>
      <xdr:col>10</xdr:col>
      <xdr:colOff>165100</xdr:colOff>
      <xdr:row>103</xdr:row>
      <xdr:rowOff>171087</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112123</xdr:rowOff>
    </xdr:from>
    <xdr:to>
      <xdr:col>15</xdr:col>
      <xdr:colOff>50800</xdr:colOff>
      <xdr:row>103</xdr:row>
      <xdr:rowOff>120287</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2019300" y="177714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35198</xdr:rowOff>
    </xdr:from>
    <xdr:to>
      <xdr:col>6</xdr:col>
      <xdr:colOff>38100</xdr:colOff>
      <xdr:row>103</xdr:row>
      <xdr:rowOff>136798</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85998</xdr:rowOff>
    </xdr:from>
    <xdr:to>
      <xdr:col>10</xdr:col>
      <xdr:colOff>114300</xdr:colOff>
      <xdr:row>103</xdr:row>
      <xdr:rowOff>120287</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77453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8000</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16164</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153325</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2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200-0000D3010000}"/>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200-0000D5010000}"/>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83838</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200-0000D7010000}"/>
            </a:ext>
          </a:extLst>
        </xdr:cNvPr>
        <xdr:cNvSpPr txBox="1"/>
      </xdr:nvSpPr>
      <xdr:spPr>
        <a:xfrm>
          <a:off x="10515600" y="17914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52070</xdr:rowOff>
    </xdr:from>
    <xdr:to>
      <xdr:col>55</xdr:col>
      <xdr:colOff>50800</xdr:colOff>
      <xdr:row>99</xdr:row>
      <xdr:rowOff>153670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0426700" y="17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5097</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200-0000E3010000}"/>
            </a:ext>
          </a:extLst>
        </xdr:cNvPr>
        <xdr:cNvSpPr txBox="1"/>
      </xdr:nvSpPr>
      <xdr:spPr>
        <a:xfrm>
          <a:off x="10515600" y="169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78739</xdr:rowOff>
    </xdr:from>
    <xdr:to>
      <xdr:col>50</xdr:col>
      <xdr:colOff>165100</xdr:colOff>
      <xdr:row>100</xdr:row>
      <xdr:rowOff>8889</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9588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102870</xdr:rowOff>
    </xdr:from>
    <xdr:to>
      <xdr:col>55</xdr:col>
      <xdr:colOff>0</xdr:colOff>
      <xdr:row>99</xdr:row>
      <xdr:rowOff>129539</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9639300" y="17076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97789</xdr:rowOff>
    </xdr:from>
    <xdr:to>
      <xdr:col>46</xdr:col>
      <xdr:colOff>38100</xdr:colOff>
      <xdr:row>100</xdr:row>
      <xdr:rowOff>27939</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8699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129539</xdr:rowOff>
    </xdr:from>
    <xdr:to>
      <xdr:col>50</xdr:col>
      <xdr:colOff>114300</xdr:colOff>
      <xdr:row>99</xdr:row>
      <xdr:rowOff>148589</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8750300" y="17103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135889</xdr:rowOff>
    </xdr:from>
    <xdr:to>
      <xdr:col>41</xdr:col>
      <xdr:colOff>101600</xdr:colOff>
      <xdr:row>100</xdr:row>
      <xdr:rowOff>66039</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7810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148589</xdr:rowOff>
    </xdr:from>
    <xdr:to>
      <xdr:col>45</xdr:col>
      <xdr:colOff>177800</xdr:colOff>
      <xdr:row>100</xdr:row>
      <xdr:rowOff>15239</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7861300" y="17122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162561</xdr:rowOff>
    </xdr:from>
    <xdr:to>
      <xdr:col>36</xdr:col>
      <xdr:colOff>165100</xdr:colOff>
      <xdr:row>100</xdr:row>
      <xdr:rowOff>92711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6921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15239</xdr:rowOff>
    </xdr:from>
    <xdr:to>
      <xdr:col>41</xdr:col>
      <xdr:colOff>50800</xdr:colOff>
      <xdr:row>100</xdr:row>
      <xdr:rowOff>41911</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6972300" y="171602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00000000-0008-0000-0200-0000EC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00000000-0008-0000-0200-0000ED010000}"/>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4" name="n_3aveValue【市民会館】&#10;一人当たり面積">
          <a:extLst>
            <a:ext uri="{FF2B5EF4-FFF2-40B4-BE49-F238E27FC236}">
              <a16:creationId xmlns:a16="http://schemas.microsoft.com/office/drawing/2014/main" id="{00000000-0008-0000-0200-0000EE010000}"/>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87647</xdr:rowOff>
    </xdr:from>
    <xdr:ext cx="469744" cy="259045"/>
    <xdr:sp macro="" textlink="">
      <xdr:nvSpPr>
        <xdr:cNvPr id="495" name="n_4aveValue【市民会館】&#10;一人当たり面積">
          <a:extLst>
            <a:ext uri="{FF2B5EF4-FFF2-40B4-BE49-F238E27FC236}">
              <a16:creationId xmlns:a16="http://schemas.microsoft.com/office/drawing/2014/main" id="{00000000-0008-0000-0200-0000EF010000}"/>
            </a:ext>
          </a:extLst>
        </xdr:cNvPr>
        <xdr:cNvSpPr txBox="1"/>
      </xdr:nvSpPr>
      <xdr:spPr>
        <a:xfrm>
          <a:off x="6737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25416</xdr:rowOff>
    </xdr:from>
    <xdr:ext cx="469744" cy="259045"/>
    <xdr:sp macro="" textlink="">
      <xdr:nvSpPr>
        <xdr:cNvPr id="496" name="n_1mainValue【市民会館】&#10;一人当たり面積">
          <a:extLst>
            <a:ext uri="{FF2B5EF4-FFF2-40B4-BE49-F238E27FC236}">
              <a16:creationId xmlns:a16="http://schemas.microsoft.com/office/drawing/2014/main" id="{00000000-0008-0000-0200-0000F0010000}"/>
            </a:ext>
          </a:extLst>
        </xdr:cNvPr>
        <xdr:cNvSpPr txBox="1"/>
      </xdr:nvSpPr>
      <xdr:spPr>
        <a:xfrm>
          <a:off x="9391727" y="1682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44466</xdr:rowOff>
    </xdr:from>
    <xdr:ext cx="469744" cy="259045"/>
    <xdr:sp macro="" textlink="">
      <xdr:nvSpPr>
        <xdr:cNvPr id="497" name="n_2mainValue【市民会館】&#10;一人当たり面積">
          <a:extLst>
            <a:ext uri="{FF2B5EF4-FFF2-40B4-BE49-F238E27FC236}">
              <a16:creationId xmlns:a16="http://schemas.microsoft.com/office/drawing/2014/main" id="{00000000-0008-0000-0200-0000F1010000}"/>
            </a:ext>
          </a:extLst>
        </xdr:cNvPr>
        <xdr:cNvSpPr txBox="1"/>
      </xdr:nvSpPr>
      <xdr:spPr>
        <a:xfrm>
          <a:off x="8515427"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82566</xdr:rowOff>
    </xdr:from>
    <xdr:ext cx="469744" cy="259045"/>
    <xdr:sp macro="" textlink="">
      <xdr:nvSpPr>
        <xdr:cNvPr id="498" name="n_3mainValue【市民会館】&#10;一人当たり面積">
          <a:extLst>
            <a:ext uri="{FF2B5EF4-FFF2-40B4-BE49-F238E27FC236}">
              <a16:creationId xmlns:a16="http://schemas.microsoft.com/office/drawing/2014/main" id="{00000000-0008-0000-0200-0000F2010000}"/>
            </a:ext>
          </a:extLst>
        </xdr:cNvPr>
        <xdr:cNvSpPr txBox="1"/>
      </xdr:nvSpPr>
      <xdr:spPr>
        <a:xfrm>
          <a:off x="7626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109238</xdr:rowOff>
    </xdr:from>
    <xdr:ext cx="469744" cy="259045"/>
    <xdr:sp macro="" textlink="">
      <xdr:nvSpPr>
        <xdr:cNvPr id="499" name="n_4mainValue【市民会館】&#10;一人当たり面積">
          <a:extLst>
            <a:ext uri="{FF2B5EF4-FFF2-40B4-BE49-F238E27FC236}">
              <a16:creationId xmlns:a16="http://schemas.microsoft.com/office/drawing/2014/main" id="{00000000-0008-0000-0200-0000F3010000}"/>
            </a:ext>
          </a:extLst>
        </xdr:cNvPr>
        <xdr:cNvSpPr txBox="1"/>
      </xdr:nvSpPr>
      <xdr:spPr>
        <a:xfrm>
          <a:off x="67374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2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200-00000E020000}"/>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0000000-0008-0000-0200-000010020000}"/>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200-00001202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22134</xdr:rowOff>
    </xdr:from>
    <xdr:to>
      <xdr:col>85</xdr:col>
      <xdr:colOff>177800</xdr:colOff>
      <xdr:row>39</xdr:row>
      <xdr:rowOff>123734</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6268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561</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200-00001E020000}"/>
            </a:ext>
          </a:extLst>
        </xdr:cNvPr>
        <xdr:cNvSpPr txBox="1"/>
      </xdr:nvSpPr>
      <xdr:spPr>
        <a:xfrm>
          <a:off x="163576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141333</xdr:rowOff>
    </xdr:from>
    <xdr:to>
      <xdr:col>81</xdr:col>
      <xdr:colOff>101600</xdr:colOff>
      <xdr:row>39</xdr:row>
      <xdr:rowOff>71483</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5430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20683</xdr:rowOff>
    </xdr:from>
    <xdr:to>
      <xdr:col>85</xdr:col>
      <xdr:colOff>127000</xdr:colOff>
      <xdr:row>39</xdr:row>
      <xdr:rowOff>72934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5481300" y="670723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39</xdr:row>
      <xdr:rowOff>20683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4592300" y="664355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128451</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3703300" y="657987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15603</xdr:rowOff>
    </xdr:from>
    <xdr:to>
      <xdr:col>67</xdr:col>
      <xdr:colOff>101600</xdr:colOff>
      <xdr:row>38</xdr:row>
      <xdr:rowOff>117203</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2763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66403</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2814300" y="65798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62610</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00000000-0008-0000-0200-00002D020000}"/>
            </a:ext>
          </a:extLst>
        </xdr:cNvPr>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00000000-0008-0000-0200-00002E020000}"/>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00000000-0008-0000-02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00000000-0008-0000-0200-000045020000}"/>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00000000-0008-0000-0200-000047020000}"/>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00000000-0008-0000-0200-000049020000}"/>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96147</xdr:rowOff>
    </xdr:from>
    <xdr:to>
      <xdr:col>116</xdr:col>
      <xdr:colOff>114300</xdr:colOff>
      <xdr:row>40</xdr:row>
      <xdr:rowOff>26297</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2110700" y="67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74574</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00000000-0008-0000-0200-000055020000}"/>
            </a:ext>
          </a:extLst>
        </xdr:cNvPr>
        <xdr:cNvSpPr txBox="1"/>
      </xdr:nvSpPr>
      <xdr:spPr>
        <a:xfrm>
          <a:off x="22199600" y="676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102360</xdr:rowOff>
    </xdr:from>
    <xdr:to>
      <xdr:col>112</xdr:col>
      <xdr:colOff>38100</xdr:colOff>
      <xdr:row>40</xdr:row>
      <xdr:rowOff>32510</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1272500" y="67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146947</xdr:rowOff>
    </xdr:from>
    <xdr:to>
      <xdr:col>116</xdr:col>
      <xdr:colOff>63500</xdr:colOff>
      <xdr:row>39</xdr:row>
      <xdr:rowOff>153160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1323300" y="6833497"/>
          <a:ext cx="8382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106790</xdr:rowOff>
    </xdr:from>
    <xdr:to>
      <xdr:col>107</xdr:col>
      <xdr:colOff>101600</xdr:colOff>
      <xdr:row>40</xdr:row>
      <xdr:rowOff>36940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0383500" y="6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153160</xdr:rowOff>
    </xdr:from>
    <xdr:to>
      <xdr:col>111</xdr:col>
      <xdr:colOff>177800</xdr:colOff>
      <xdr:row>39</xdr:row>
      <xdr:rowOff>157590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20434300" y="6839710"/>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114810</xdr:rowOff>
    </xdr:from>
    <xdr:to>
      <xdr:col>102</xdr:col>
      <xdr:colOff>165100</xdr:colOff>
      <xdr:row>40</xdr:row>
      <xdr:rowOff>44960</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9494500" y="6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157590</xdr:rowOff>
    </xdr:from>
    <xdr:to>
      <xdr:col>107</xdr:col>
      <xdr:colOff>50800</xdr:colOff>
      <xdr:row>39</xdr:row>
      <xdr:rowOff>165610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9545300" y="684414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139902</xdr:rowOff>
    </xdr:from>
    <xdr:to>
      <xdr:col>98</xdr:col>
      <xdr:colOff>38100</xdr:colOff>
      <xdr:row>40</xdr:row>
      <xdr:rowOff>70052</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8605500" y="68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165610</xdr:rowOff>
    </xdr:from>
    <xdr:to>
      <xdr:col>102</xdr:col>
      <xdr:colOff>114300</xdr:colOff>
      <xdr:row>40</xdr:row>
      <xdr:rowOff>19252</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8656300" y="6852160"/>
          <a:ext cx="889000" cy="2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23637</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21043411" y="688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28067</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20167111" y="688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36087</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9278111" y="68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61179</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00000000-0008-0000-0200-000065020000}"/>
            </a:ext>
          </a:extLst>
        </xdr:cNvPr>
        <xdr:cNvSpPr txBox="1"/>
      </xdr:nvSpPr>
      <xdr:spPr>
        <a:xfrm>
          <a:off x="18389111" y="691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00000000-0008-0000-0200-00007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00000000-0008-0000-0200-00008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00000000-0008-0000-0200-000082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14168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00000000-0008-0000-0200-000084020000}"/>
            </a:ext>
          </a:extLst>
        </xdr:cNvPr>
        <xdr:cNvSpPr txBox="1"/>
      </xdr:nvSpPr>
      <xdr:spPr>
        <a:xfrm>
          <a:off x="16357600" y="1030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00000000-0008-0000-0200-000090020000}"/>
            </a:ext>
          </a:extLst>
        </xdr:cNvPr>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96338</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5481300" y="1018249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153307</xdr:rowOff>
    </xdr:from>
    <xdr:to>
      <xdr:col>76</xdr:col>
      <xdr:colOff>165100</xdr:colOff>
      <xdr:row>59</xdr:row>
      <xdr:rowOff>83457</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4541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32657</xdr:rowOff>
    </xdr:from>
    <xdr:to>
      <xdr:col>81</xdr:col>
      <xdr:colOff>50800</xdr:colOff>
      <xdr:row>59</xdr:row>
      <xdr:rowOff>66947</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4592300" y="101482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32657</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3703300" y="1011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89626</xdr:rowOff>
    </xdr:from>
    <xdr:to>
      <xdr:col>67</xdr:col>
      <xdr:colOff>101600</xdr:colOff>
      <xdr:row>59</xdr:row>
      <xdr:rowOff>19776</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2763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140426</xdr:rowOff>
    </xdr:from>
    <xdr:to>
      <xdr:col>71</xdr:col>
      <xdr:colOff>177800</xdr:colOff>
      <xdr:row>59</xdr:row>
      <xdr:rowOff>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814300" y="10084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105608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00000000-0008-0000-0200-00009F020000}"/>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36303</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00000000-0008-0000-0200-0000A0020000}"/>
            </a:ext>
          </a:extLst>
        </xdr:cNvPr>
        <xdr:cNvSpPr txBox="1"/>
      </xdr:nvSpPr>
      <xdr:spPr>
        <a:xfrm>
          <a:off x="12611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159512</xdr:rowOff>
    </xdr:from>
    <xdr:to>
      <xdr:col>116</xdr:col>
      <xdr:colOff>114300</xdr:colOff>
      <xdr:row>57</xdr:row>
      <xdr:rowOff>89662</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10939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96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38862</xdr:rowOff>
    </xdr:from>
    <xdr:to>
      <xdr:col>116</xdr:col>
      <xdr:colOff>63500</xdr:colOff>
      <xdr:row>57</xdr:row>
      <xdr:rowOff>57150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9811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24638</xdr:rowOff>
    </xdr:from>
    <xdr:to>
      <xdr:col>107</xdr:col>
      <xdr:colOff>101600</xdr:colOff>
      <xdr:row>57</xdr:row>
      <xdr:rowOff>126238</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75438</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0434300" y="9829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47498</xdr:rowOff>
    </xdr:from>
    <xdr:to>
      <xdr:col>102</xdr:col>
      <xdr:colOff>165100</xdr:colOff>
      <xdr:row>57</xdr:row>
      <xdr:rowOff>149098</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75438</xdr:rowOff>
    </xdr:from>
    <xdr:to>
      <xdr:col>107</xdr:col>
      <xdr:colOff>50800</xdr:colOff>
      <xdr:row>57</xdr:row>
      <xdr:rowOff>98298</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9545300" y="98480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70358</xdr:rowOff>
    </xdr:from>
    <xdr:to>
      <xdr:col>98</xdr:col>
      <xdr:colOff>38100</xdr:colOff>
      <xdr:row>58</xdr:row>
      <xdr:rowOff>508</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98298</xdr:rowOff>
    </xdr:from>
    <xdr:to>
      <xdr:col>102</xdr:col>
      <xdr:colOff>114300</xdr:colOff>
      <xdr:row>57</xdr:row>
      <xdr:rowOff>121158</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9870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124477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142765</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957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165625</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95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17035</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96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163830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1884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51308</xdr:rowOff>
    </xdr:from>
    <xdr:to>
      <xdr:col>76</xdr:col>
      <xdr:colOff>165100</xdr:colOff>
      <xdr:row>82</xdr:row>
      <xdr:rowOff>152908</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102108</xdr:rowOff>
    </xdr:from>
    <xdr:to>
      <xdr:col>81</xdr:col>
      <xdr:colOff>50800</xdr:colOff>
      <xdr:row>82</xdr:row>
      <xdr:rowOff>129539</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4592300" y="141610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102108</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13128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156463</xdr:rowOff>
    </xdr:from>
    <xdr:to>
      <xdr:col>67</xdr:col>
      <xdr:colOff>101600</xdr:colOff>
      <xdr:row>82</xdr:row>
      <xdr:rowOff>86613</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35813</xdr:rowOff>
    </xdr:from>
    <xdr:to>
      <xdr:col>71</xdr:col>
      <xdr:colOff>177800</xdr:colOff>
      <xdr:row>82</xdr:row>
      <xdr:rowOff>72389</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40947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144035</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77740</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00000000-0008-0000-0200-00002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00000000-0008-0000-0200-00002C030000}"/>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00000000-0008-0000-0200-00002E030000}"/>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6" name="【消防施設】&#10;一人当たり面積平均値テキスト">
          <a:extLst>
            <a:ext uri="{FF2B5EF4-FFF2-40B4-BE49-F238E27FC236}">
              <a16:creationId xmlns:a16="http://schemas.microsoft.com/office/drawing/2014/main" id="{00000000-0008-0000-0200-000030030000}"/>
            </a:ext>
          </a:extLst>
        </xdr:cNvPr>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93027</xdr:rowOff>
    </xdr:from>
    <xdr:to>
      <xdr:col>116</xdr:col>
      <xdr:colOff>114300</xdr:colOff>
      <xdr:row>84</xdr:row>
      <xdr:rowOff>23177</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21107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115904</xdr:rowOff>
    </xdr:from>
    <xdr:ext cx="469744" cy="259045"/>
    <xdr:sp macro="" textlink="">
      <xdr:nvSpPr>
        <xdr:cNvPr id="828" name="【消防施設】&#10;一人当たり面積該当値テキスト">
          <a:extLst>
            <a:ext uri="{FF2B5EF4-FFF2-40B4-BE49-F238E27FC236}">
              <a16:creationId xmlns:a16="http://schemas.microsoft.com/office/drawing/2014/main" id="{00000000-0008-0000-0200-00003C030000}"/>
            </a:ext>
          </a:extLst>
        </xdr:cNvPr>
        <xdr:cNvSpPr txBox="1"/>
      </xdr:nvSpPr>
      <xdr:spPr>
        <a:xfrm>
          <a:off x="22199600" y="141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143827</xdr:rowOff>
    </xdr:from>
    <xdr:to>
      <xdr:col>116</xdr:col>
      <xdr:colOff>63500</xdr:colOff>
      <xdr:row>84</xdr:row>
      <xdr:rowOff>95250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1323300" y="14374177"/>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58738</xdr:rowOff>
    </xdr:from>
    <xdr:to>
      <xdr:col>107</xdr:col>
      <xdr:colOff>101600</xdr:colOff>
      <xdr:row>84</xdr:row>
      <xdr:rowOff>160338</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20383500" y="144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109538</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0434300" y="144970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81598</xdr:rowOff>
    </xdr:from>
    <xdr:to>
      <xdr:col>102</xdr:col>
      <xdr:colOff>165100</xdr:colOff>
      <xdr:row>85</xdr:row>
      <xdr:rowOff>11748</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94500" y="144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109538</xdr:rowOff>
    </xdr:from>
    <xdr:to>
      <xdr:col>107</xdr:col>
      <xdr:colOff>50800</xdr:colOff>
      <xdr:row>84</xdr:row>
      <xdr:rowOff>132398</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9545300" y="145113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132398</xdr:rowOff>
    </xdr:from>
    <xdr:to>
      <xdr:col>102</xdr:col>
      <xdr:colOff>114300</xdr:colOff>
      <xdr:row>84</xdr:row>
      <xdr:rowOff>140970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656300" y="1453419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00000000-0008-0000-0200-00004503000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00000000-0008-0000-0200-000046030000}"/>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839" name="n_3aveValue【消防施設】&#10;一人当たり面積">
          <a:extLst>
            <a:ext uri="{FF2B5EF4-FFF2-40B4-BE49-F238E27FC236}">
              <a16:creationId xmlns:a16="http://schemas.microsoft.com/office/drawing/2014/main" id="{00000000-0008-0000-0200-000047030000}"/>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40" name="n_4aveValue【消防施設】&#10;一人当たり面積">
          <a:extLst>
            <a:ext uri="{FF2B5EF4-FFF2-40B4-BE49-F238E27FC236}">
              <a16:creationId xmlns:a16="http://schemas.microsoft.com/office/drawing/2014/main" id="{00000000-0008-0000-0200-000048030000}"/>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841" name="n_1mainValue【消防施設】&#10;一人当たり面積">
          <a:extLst>
            <a:ext uri="{FF2B5EF4-FFF2-40B4-BE49-F238E27FC236}">
              <a16:creationId xmlns:a16="http://schemas.microsoft.com/office/drawing/2014/main" id="{00000000-0008-0000-0200-000049030000}"/>
            </a:ext>
          </a:extLst>
        </xdr:cNvPr>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151465</xdr:rowOff>
    </xdr:from>
    <xdr:ext cx="469744" cy="259045"/>
    <xdr:sp macro="" textlink="">
      <xdr:nvSpPr>
        <xdr:cNvPr id="842" name="n_2mainValue【消防施設】&#10;一人当たり面積">
          <a:extLst>
            <a:ext uri="{FF2B5EF4-FFF2-40B4-BE49-F238E27FC236}">
              <a16:creationId xmlns:a16="http://schemas.microsoft.com/office/drawing/2014/main" id="{00000000-0008-0000-0200-00004A030000}"/>
            </a:ext>
          </a:extLst>
        </xdr:cNvPr>
        <xdr:cNvSpPr txBox="1"/>
      </xdr:nvSpPr>
      <xdr:spPr>
        <a:xfrm>
          <a:off x="20199427" y="145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2875</xdr:rowOff>
    </xdr:from>
    <xdr:ext cx="469744" cy="259045"/>
    <xdr:sp macro="" textlink="">
      <xdr:nvSpPr>
        <xdr:cNvPr id="843" name="n_3mainValue【消防施設】&#10;一人当たり面積">
          <a:extLst>
            <a:ext uri="{FF2B5EF4-FFF2-40B4-BE49-F238E27FC236}">
              <a16:creationId xmlns:a16="http://schemas.microsoft.com/office/drawing/2014/main" id="{00000000-0008-0000-0200-00004B030000}"/>
            </a:ext>
          </a:extLst>
        </xdr:cNvPr>
        <xdr:cNvSpPr txBox="1"/>
      </xdr:nvSpPr>
      <xdr:spPr>
        <a:xfrm>
          <a:off x="19310427" y="1457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844" name="n_4mainValue【消防施設】&#10;一人当たり面積">
          <a:extLst>
            <a:ext uri="{FF2B5EF4-FFF2-40B4-BE49-F238E27FC236}">
              <a16:creationId xmlns:a16="http://schemas.microsoft.com/office/drawing/2014/main" id="{00000000-0008-0000-0200-00004C030000}"/>
            </a:ext>
          </a:extLst>
        </xdr:cNvPr>
        <xdr:cNvSpPr txBox="1"/>
      </xdr:nvSpPr>
      <xdr:spPr>
        <a:xfrm>
          <a:off x="18421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0000000-0008-0000-0200-00006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00000000-0008-0000-0200-000067030000}"/>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00000000-0008-0000-0200-00006903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75" name="【庁舎】&#10;有形固定資産減価償却率平均値テキスト">
          <a:extLst>
            <a:ext uri="{FF2B5EF4-FFF2-40B4-BE49-F238E27FC236}">
              <a16:creationId xmlns:a16="http://schemas.microsoft.com/office/drawing/2014/main" id="{00000000-0008-0000-0200-00006B030000}"/>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887" name="【庁舎】&#10;有形固定資産減価償却率該当値テキスト">
          <a:extLst>
            <a:ext uri="{FF2B5EF4-FFF2-40B4-BE49-F238E27FC236}">
              <a16:creationId xmlns:a16="http://schemas.microsoft.com/office/drawing/2014/main" id="{00000000-0008-0000-0200-000077030000}"/>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131536</xdr:rowOff>
    </xdr:from>
    <xdr:to>
      <xdr:col>81</xdr:col>
      <xdr:colOff>101600</xdr:colOff>
      <xdr:row>103</xdr:row>
      <xdr:rowOff>61686</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5430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10886</xdr:rowOff>
    </xdr:from>
    <xdr:to>
      <xdr:col>85</xdr:col>
      <xdr:colOff>127000</xdr:colOff>
      <xdr:row>103</xdr:row>
      <xdr:rowOff>54973</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5481300" y="1767023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103</xdr:row>
      <xdr:rowOff>10886</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4592300" y="176326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1365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144780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3703300" y="175902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xdr:rowOff>
    </xdr:from>
    <xdr:to>
      <xdr:col>67</xdr:col>
      <xdr:colOff>101600</xdr:colOff>
      <xdr:row>102</xdr:row>
      <xdr:rowOff>109038</xdr:rowOff>
    </xdr:to>
    <xdr:sp macro="" textlink="">
      <xdr:nvSpPr>
        <xdr:cNvPr id="894" name="楕円 893">
          <a:extLst>
            <a:ext uri="{FF2B5EF4-FFF2-40B4-BE49-F238E27FC236}">
              <a16:creationId xmlns:a16="http://schemas.microsoft.com/office/drawing/2014/main" id="{00000000-0008-0000-0200-00007E030000}"/>
            </a:ext>
          </a:extLst>
        </xdr:cNvPr>
        <xdr:cNvSpPr/>
      </xdr:nvSpPr>
      <xdr:spPr>
        <a:xfrm>
          <a:off x="12763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58238</xdr:rowOff>
    </xdr:from>
    <xdr:to>
      <xdr:col>71</xdr:col>
      <xdr:colOff>177800</xdr:colOff>
      <xdr:row>102</xdr:row>
      <xdr:rowOff>102326</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2814300" y="175461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00000000-0008-0000-0200-000080030000}"/>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00000000-0008-0000-0200-000081030000}"/>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898" name="n_3aveValue【庁舎】&#10;有形固定資産減価償却率">
          <a:extLst>
            <a:ext uri="{FF2B5EF4-FFF2-40B4-BE49-F238E27FC236}">
              <a16:creationId xmlns:a16="http://schemas.microsoft.com/office/drawing/2014/main" id="{00000000-0008-0000-0200-000082030000}"/>
            </a:ext>
          </a:extLst>
        </xdr:cNvPr>
        <xdr:cNvSpPr txBox="1"/>
      </xdr:nvSpPr>
      <xdr:spPr>
        <a:xfrm>
          <a:off x="13500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899" name="n_4aveValue【庁舎】&#10;有形固定資産減価償却率">
          <a:extLst>
            <a:ext uri="{FF2B5EF4-FFF2-40B4-BE49-F238E27FC236}">
              <a16:creationId xmlns:a16="http://schemas.microsoft.com/office/drawing/2014/main" id="{00000000-0008-0000-0200-000083030000}"/>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78213</xdr:rowOff>
    </xdr:from>
    <xdr:ext cx="405111" cy="259045"/>
    <xdr:sp macro="" textlink="">
      <xdr:nvSpPr>
        <xdr:cNvPr id="900" name="n_1mainValue【庁舎】&#10;有形固定資産減価償却率">
          <a:extLst>
            <a:ext uri="{FF2B5EF4-FFF2-40B4-BE49-F238E27FC236}">
              <a16:creationId xmlns:a16="http://schemas.microsoft.com/office/drawing/2014/main" id="{00000000-0008-0000-0200-000084030000}"/>
            </a:ext>
          </a:extLst>
        </xdr:cNvPr>
        <xdr:cNvSpPr txBox="1"/>
      </xdr:nvSpPr>
      <xdr:spPr>
        <a:xfrm>
          <a:off x="152660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901" name="n_2mainValue【庁舎】&#10;有形固定資産減価償却率">
          <a:extLst>
            <a:ext uri="{FF2B5EF4-FFF2-40B4-BE49-F238E27FC236}">
              <a16:creationId xmlns:a16="http://schemas.microsoft.com/office/drawing/2014/main" id="{00000000-0008-0000-0200-000085030000}"/>
            </a:ext>
          </a:extLst>
        </xdr:cNvPr>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902" name="n_3mainValue【庁舎】&#10;有形固定資産減価償却率">
          <a:extLst>
            <a:ext uri="{FF2B5EF4-FFF2-40B4-BE49-F238E27FC236}">
              <a16:creationId xmlns:a16="http://schemas.microsoft.com/office/drawing/2014/main" id="{00000000-0008-0000-0200-000086030000}"/>
            </a:ext>
          </a:extLst>
        </xdr:cNvPr>
        <xdr:cNvSpPr txBox="1"/>
      </xdr:nvSpPr>
      <xdr:spPr>
        <a:xfrm>
          <a:off x="13500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125565</xdr:rowOff>
    </xdr:from>
    <xdr:ext cx="405111" cy="259045"/>
    <xdr:sp macro="" textlink="">
      <xdr:nvSpPr>
        <xdr:cNvPr id="903" name="n_4mainValue【庁舎】&#10;有形固定資産減価償却率">
          <a:extLst>
            <a:ext uri="{FF2B5EF4-FFF2-40B4-BE49-F238E27FC236}">
              <a16:creationId xmlns:a16="http://schemas.microsoft.com/office/drawing/2014/main" id="{00000000-0008-0000-0200-000087030000}"/>
            </a:ext>
          </a:extLst>
        </xdr:cNvPr>
        <xdr:cNvSpPr txBox="1"/>
      </xdr:nvSpPr>
      <xdr:spPr>
        <a:xfrm>
          <a:off x="12611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15494</xdr:rowOff>
    </xdr:from>
    <xdr:to>
      <xdr:col>116</xdr:col>
      <xdr:colOff>114300</xdr:colOff>
      <xdr:row>106</xdr:row>
      <xdr:rowOff>117094</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1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38371</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22352</xdr:rowOff>
    </xdr:from>
    <xdr:to>
      <xdr:col>112</xdr:col>
      <xdr:colOff>38100</xdr:colOff>
      <xdr:row>106</xdr:row>
      <xdr:rowOff>123952</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66294</xdr:rowOff>
    </xdr:from>
    <xdr:to>
      <xdr:col>116</xdr:col>
      <xdr:colOff>63500</xdr:colOff>
      <xdr:row>106</xdr:row>
      <xdr:rowOff>73152</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1323300" y="182399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28448</xdr:rowOff>
    </xdr:from>
    <xdr:to>
      <xdr:col>107</xdr:col>
      <xdr:colOff>101600</xdr:colOff>
      <xdr:row>106</xdr:row>
      <xdr:rowOff>130048</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2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73152</xdr:rowOff>
    </xdr:from>
    <xdr:to>
      <xdr:col>111</xdr:col>
      <xdr:colOff>177800</xdr:colOff>
      <xdr:row>106</xdr:row>
      <xdr:rowOff>79248</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20434300" y="1824685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37592</xdr:rowOff>
    </xdr:from>
    <xdr:to>
      <xdr:col>102</xdr:col>
      <xdr:colOff>165100</xdr:colOff>
      <xdr:row>106</xdr:row>
      <xdr:rowOff>139192</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79248</xdr:rowOff>
    </xdr:from>
    <xdr:to>
      <xdr:col>107</xdr:col>
      <xdr:colOff>50800</xdr:colOff>
      <xdr:row>106</xdr:row>
      <xdr:rowOff>88392</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9545300" y="18252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45213</xdr:rowOff>
    </xdr:from>
    <xdr:to>
      <xdr:col>98</xdr:col>
      <xdr:colOff>38100</xdr:colOff>
      <xdr:row>106</xdr:row>
      <xdr:rowOff>146813</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2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88392</xdr:rowOff>
    </xdr:from>
    <xdr:to>
      <xdr:col>102</xdr:col>
      <xdr:colOff>114300</xdr:colOff>
      <xdr:row>106</xdr:row>
      <xdr:rowOff>96013</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flipV="1">
          <a:off x="18656300" y="182620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140479</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146575</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79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155719</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163340</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799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anose="020B0600070205080204" pitchFamily="50" charset="-128"/>
              <a:ea typeface="ＭＳ Ｐゴシック" panose="020B0600070205080204" pitchFamily="50" charset="-128"/>
            </a:rPr>
            <a:t>当市において、有形固定資産減価償却率が全国平均、県平均、類似団体平均と比較して高い施設は、体育館・プール、福祉施設、消防施設、一般廃棄物処理施設である。</a:t>
          </a:r>
        </a:p>
        <a:p>
          <a:r>
            <a:rPr lang="ja-JP" altLang="en-US" sz="1300">
              <a:latin typeface="ＭＳ Ｐゴシック" panose="020B0600070205080204" pitchFamily="50" charset="-128"/>
              <a:ea typeface="ＭＳ Ｐゴシック" panose="020B0600070205080204" pitchFamily="50" charset="-128"/>
            </a:rPr>
            <a:t>まず、体育館・プールについては、スポーツ施設整備計画に基づき、計画的に更新や長寿命化を進めていく必要がある。</a:t>
          </a:r>
        </a:p>
        <a:p>
          <a:r>
            <a:rPr lang="ja-JP" altLang="en-US" sz="1300">
              <a:latin typeface="ＭＳ Ｐゴシック" panose="020B0600070205080204" pitchFamily="50" charset="-128"/>
              <a:ea typeface="ＭＳ Ｐゴシック" panose="020B0600070205080204" pitchFamily="50" charset="-128"/>
            </a:rPr>
            <a:t>次に、福祉施設については、人口減少を踏まえると、将来的に施設の再編が求められる。</a:t>
          </a:r>
        </a:p>
        <a:p>
          <a:r>
            <a:rPr lang="ja-JP" altLang="en-US" sz="1300">
              <a:latin typeface="ＭＳ Ｐゴシック" panose="020B0600070205080204" pitchFamily="50" charset="-128"/>
              <a:ea typeface="ＭＳ Ｐゴシック" panose="020B0600070205080204" pitchFamily="50" charset="-128"/>
            </a:rPr>
            <a:t>消防施設については、消防団の再編に伴い、機庫等の施設整備を計画的に実施することが必要である。</a:t>
          </a:r>
        </a:p>
        <a:p>
          <a:r>
            <a:rPr lang="ja-JP" altLang="en-US" sz="1300">
              <a:latin typeface="ＭＳ Ｐゴシック" panose="020B0600070205080204" pitchFamily="50" charset="-128"/>
              <a:ea typeface="ＭＳ Ｐゴシック" panose="020B0600070205080204" pitchFamily="50" charset="-128"/>
            </a:rPr>
            <a:t>さらに、一般廃棄物処理施設についても老朽化が、徐々に進んでいるため、今後も引き続き注意を要する。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0">
              <a:solidFill>
                <a:schemeClr val="tx1"/>
              </a:solidFill>
              <a:latin typeface="ＭＳ Ｐゴシック" panose="020B0600070205080204" pitchFamily="50" charset="-128"/>
              <a:ea typeface="ＭＳ Ｐゴシック" panose="020B0600070205080204" pitchFamily="50" charset="-128"/>
            </a:rPr>
            <a:t>大規模な工場は立地しているものの、全体的には財政基盤が弱いため、大分県の平均を下回っている。しかしながら、令和４年度から基準財政収入額が</a:t>
          </a:r>
          <a:r>
            <a:rPr kumimoji="1" lang="en-US" altLang="ja-JP" sz="1300" b="0">
              <a:solidFill>
                <a:schemeClr val="tx1"/>
              </a:solidFill>
              <a:latin typeface="ＭＳ Ｐゴシック" panose="020B0600070205080204" pitchFamily="50" charset="-128"/>
              <a:ea typeface="ＭＳ Ｐゴシック" panose="020B0600070205080204" pitchFamily="50" charset="-128"/>
            </a:rPr>
            <a:t>23,078</a:t>
          </a:r>
          <a:r>
            <a:rPr kumimoji="1" lang="ja-JP" altLang="en-US" sz="1300" b="0">
              <a:solidFill>
                <a:schemeClr val="tx1"/>
              </a:solidFill>
              <a:latin typeface="ＭＳ Ｐゴシック" panose="020B0600070205080204" pitchFamily="50" charset="-128"/>
              <a:ea typeface="ＭＳ Ｐゴシック" panose="020B0600070205080204" pitchFamily="50" charset="-128"/>
            </a:rPr>
            <a:t>千円増加したことから、今後も、歳出の抑制や雇用の場の創出、税収の確保につながる施策の推進に努める。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歳出においては、人件費、扶助費等の増加により、経常経費充当一般財源等が前年度からプラス</a:t>
          </a:r>
          <a:r>
            <a:rPr kumimoji="1" lang="en-US" altLang="ja-JP" sz="1300">
              <a:latin typeface="ＭＳ Ｐゴシック" panose="020B0600070205080204" pitchFamily="50" charset="-128"/>
              <a:ea typeface="ＭＳ Ｐゴシック" panose="020B0600070205080204" pitchFamily="50" charset="-128"/>
            </a:rPr>
            <a:t>265,020</a:t>
          </a:r>
          <a:r>
            <a:rPr kumimoji="1" lang="ja-JP" altLang="en-US" sz="1300">
              <a:latin typeface="ＭＳ Ｐゴシック" panose="020B0600070205080204" pitchFamily="50" charset="-128"/>
              <a:ea typeface="ＭＳ Ｐゴシック" panose="020B0600070205080204" pitchFamily="50" charset="-128"/>
            </a:rPr>
            <a:t>千円となったが、歳入についても地方税、普通交付税ともに増加したことで、経常一般財源等は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プラス</a:t>
          </a:r>
          <a:r>
            <a:rPr kumimoji="1" lang="en-US" altLang="ja-JP" sz="1300">
              <a:solidFill>
                <a:schemeClr val="tx1"/>
              </a:solidFill>
              <a:latin typeface="ＭＳ Ｐゴシック" panose="020B0600070205080204" pitchFamily="50" charset="-128"/>
              <a:ea typeface="ＭＳ Ｐゴシック" panose="020B0600070205080204" pitchFamily="50" charset="-128"/>
            </a:rPr>
            <a:t>201,857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千円となり、経常収支比率は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95.7</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en-US" sz="1300">
              <a:solidFill>
                <a:schemeClr val="tx1"/>
              </a:solidFill>
              <a:latin typeface="ＭＳ Ｐゴシック" panose="020B0600070205080204" pitchFamily="50" charset="-128"/>
              <a:ea typeface="ＭＳ Ｐゴシック" panose="020B0600070205080204" pitchFamily="50" charset="-128"/>
            </a:rPr>
            <a:t>行財政改革プラン等</a:t>
          </a:r>
          <a:r>
            <a:rPr kumimoji="1" lang="ja-JP" altLang="en-US" sz="1300">
              <a:latin typeface="ＭＳ Ｐゴシック" panose="020B0600070205080204" pitchFamily="50" charset="-128"/>
              <a:ea typeface="ＭＳ Ｐゴシック" panose="020B0600070205080204" pitchFamily="50" charset="-128"/>
            </a:rPr>
            <a:t>に基づき、事務事業の見直しをさらに進めるとともに、効果および優先度の低い事業について計画的に廃止・縮小を進め、また、公共施設管理の指定管理化等、経常経費の削減を図っていく。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6282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62</xdr:row>
      <xdr:rowOff>132927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435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63</xdr:row>
      <xdr:rowOff>57996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043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31327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593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11,244</a:t>
          </a:r>
          <a:r>
            <a:rPr kumimoji="1" lang="ja-JP" altLang="en-US" sz="1300">
              <a:latin typeface="ＭＳ Ｐゴシック" panose="020B0600070205080204" pitchFamily="50" charset="-128"/>
              <a:ea typeface="ＭＳ Ｐゴシック" panose="020B0600070205080204" pitchFamily="50" charset="-128"/>
            </a:rPr>
            <a:t>千円減少した一方、人件費は</a:t>
          </a:r>
          <a:r>
            <a:rPr kumimoji="1" lang="en-US" altLang="ja-JP" sz="1300">
              <a:latin typeface="ＭＳ Ｐゴシック" panose="020B0600070205080204" pitchFamily="50" charset="-128"/>
              <a:ea typeface="ＭＳ Ｐゴシック" panose="020B0600070205080204" pitchFamily="50" charset="-128"/>
            </a:rPr>
            <a:t>126,594</a:t>
          </a:r>
          <a:r>
            <a:rPr kumimoji="1" lang="ja-JP" altLang="en-US" sz="1300">
              <a:latin typeface="ＭＳ Ｐゴシック" panose="020B0600070205080204" pitchFamily="50" charset="-128"/>
              <a:ea typeface="ＭＳ Ｐゴシック" panose="020B0600070205080204" pitchFamily="50" charset="-128"/>
            </a:rPr>
            <a:t>千円増加した。人口も減少傾向にあることから、人口一人当たりの決算額は前年度から</a:t>
          </a:r>
          <a:r>
            <a:rPr kumimoji="1" lang="en-US" altLang="ja-JP" sz="1300">
              <a:latin typeface="ＭＳ Ｐゴシック" panose="020B0600070205080204" pitchFamily="50" charset="-128"/>
              <a:ea typeface="ＭＳ Ｐゴシック" panose="020B0600070205080204" pitchFamily="50" charset="-128"/>
            </a:rPr>
            <a:t>6,741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282,151</a:t>
          </a:r>
          <a:r>
            <a:rPr kumimoji="1" lang="ja-JP" altLang="en-US" sz="1300">
              <a:latin typeface="ＭＳ Ｐゴシック" panose="020B0600070205080204" pitchFamily="50" charset="-128"/>
              <a:ea typeface="ＭＳ Ｐゴシック" panose="020B0600070205080204" pitchFamily="50" charset="-128"/>
            </a:rPr>
            <a:t>円となり、類似団体の平均より</a:t>
          </a:r>
          <a:r>
            <a:rPr kumimoji="1" lang="en-US" altLang="ja-JP" sz="1300">
              <a:latin typeface="ＭＳ Ｐゴシック" panose="020B0600070205080204" pitchFamily="50" charset="-128"/>
              <a:ea typeface="ＭＳ Ｐゴシック" panose="020B0600070205080204" pitchFamily="50" charset="-128"/>
            </a:rPr>
            <a:t>80,555</a:t>
          </a:r>
          <a:r>
            <a:rPr kumimoji="1" lang="ja-JP" altLang="en-US" sz="1300">
              <a:latin typeface="ＭＳ Ｐゴシック" panose="020B0600070205080204" pitchFamily="50" charset="-128"/>
              <a:ea typeface="ＭＳ Ｐゴシック" panose="020B0600070205080204" pitchFamily="50" charset="-128"/>
            </a:rPr>
            <a:t>円高い結果となった。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合併に伴い、職員数が多いことや、直営で行う施設が多いことが影響している。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今後も、行政改革プラン等に基づき職員定数の適正化やアウトソーシングの推進等を行い、人件費、物件費等の抑制を図る。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123947</xdr:rowOff>
    </xdr:from>
    <xdr:to>
      <xdr:col>23</xdr:col>
      <xdr:colOff>133350</xdr:colOff>
      <xdr:row>89</xdr:row>
      <xdr:rowOff>6717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11547"/>
          <a:ext cx="838200" cy="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156691</xdr:rowOff>
    </xdr:from>
    <xdr:to>
      <xdr:col>19</xdr:col>
      <xdr:colOff>133350</xdr:colOff>
      <xdr:row>88</xdr:row>
      <xdr:rowOff>123947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72841"/>
          <a:ext cx="889000" cy="1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146227</xdr:rowOff>
    </xdr:from>
    <xdr:to>
      <xdr:col>15</xdr:col>
      <xdr:colOff>82550</xdr:colOff>
      <xdr:row>87</xdr:row>
      <xdr:rowOff>156691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6237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79569</xdr:rowOff>
    </xdr:from>
    <xdr:to>
      <xdr:col>11</xdr:col>
      <xdr:colOff>31750</xdr:colOff>
      <xdr:row>87</xdr:row>
      <xdr:rowOff>146227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824269"/>
          <a:ext cx="889000" cy="2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127367</xdr:rowOff>
    </xdr:from>
    <xdr:to>
      <xdr:col>23</xdr:col>
      <xdr:colOff>184150</xdr:colOff>
      <xdr:row>89</xdr:row>
      <xdr:rowOff>57517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99444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73147</xdr:rowOff>
    </xdr:from>
    <xdr:to>
      <xdr:col>19</xdr:col>
      <xdr:colOff>184150</xdr:colOff>
      <xdr:row>89</xdr:row>
      <xdr:rowOff>3297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159524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47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105891</xdr:rowOff>
    </xdr:from>
    <xdr:to>
      <xdr:col>15</xdr:col>
      <xdr:colOff>133350</xdr:colOff>
      <xdr:row>88</xdr:row>
      <xdr:rowOff>36041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20818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0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95427</xdr:rowOff>
    </xdr:from>
    <xdr:to>
      <xdr:col>11</xdr:col>
      <xdr:colOff>82550</xdr:colOff>
      <xdr:row>88</xdr:row>
      <xdr:rowOff>25577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10354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0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28769</xdr:rowOff>
    </xdr:from>
    <xdr:to>
      <xdr:col>7</xdr:col>
      <xdr:colOff>31750</xdr:colOff>
      <xdr:row>86</xdr:row>
      <xdr:rowOff>130369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115146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5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ポイント減少したものの、類似団体平均よりも高い結果であることから、今後も、行財政改革プラン等に基づき、給与制度の見直しにより、給与水準の適正化に努める。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103414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75491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103414</xdr:rowOff>
    </xdr:from>
    <xdr:to>
      <xdr:col>81</xdr:col>
      <xdr:colOff>133350</xdr:colOff>
      <xdr:row>88</xdr:row>
      <xdr:rowOff>103414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876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18143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427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2254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職員数が、前年度から２名減少したものの、それ以上の割合の人口減により、人口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今後も、行財政改革プラン等に基づき、住民サービスを低下させないことを前提に、早期退職制度、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の活用や電子化（</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等）、アウトソーシングの推進により、職員数の低減を図りながら定員適正化に努める。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78287</xdr:rowOff>
    </xdr:from>
    <xdr:to>
      <xdr:col>81</xdr:col>
      <xdr:colOff>44450</xdr:colOff>
      <xdr:row>67</xdr:row>
      <xdr:rowOff>116205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65437"/>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61051</xdr:rowOff>
    </xdr:from>
    <xdr:to>
      <xdr:col>77</xdr:col>
      <xdr:colOff>44450</xdr:colOff>
      <xdr:row>67</xdr:row>
      <xdr:rowOff>78287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5482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61051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4878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726</xdr:rowOff>
    </xdr:from>
    <xdr:to>
      <xdr:col>68</xdr:col>
      <xdr:colOff>152400</xdr:colOff>
      <xdr:row>67</xdr:row>
      <xdr:rowOff>2449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48787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65405</xdr:rowOff>
    </xdr:from>
    <xdr:to>
      <xdr:col>81</xdr:col>
      <xdr:colOff>95250</xdr:colOff>
      <xdr:row>67</xdr:row>
      <xdr:rowOff>167005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132732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4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27487</xdr:rowOff>
    </xdr:from>
    <xdr:to>
      <xdr:col>77</xdr:col>
      <xdr:colOff>95250</xdr:colOff>
      <xdr:row>67</xdr:row>
      <xdr:rowOff>129087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5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113864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601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10251</xdr:rowOff>
    </xdr:from>
    <xdr:to>
      <xdr:col>73</xdr:col>
      <xdr:colOff>44450</xdr:colOff>
      <xdr:row>67</xdr:row>
      <xdr:rowOff>111851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96628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8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123099</xdr:rowOff>
    </xdr:from>
    <xdr:to>
      <xdr:col>64</xdr:col>
      <xdr:colOff>152400</xdr:colOff>
      <xdr:row>67</xdr:row>
      <xdr:rowOff>53249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4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38026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2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実質公債費比率（３カ年平均）は</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ポイントとなり、前年度から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ポイント増加したものの、単年度で見ると、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前年度から元利償還金額（繰上償還額を除く）の減少が、</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ポイントの減少の大きな要因である。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３カ年の平均値は前年度より増加しており、かつ、今後も、公共施設（小中学校、道路、橋梁、トンネル、社会体育、教育施設等）の長寿命化、広域ごみ処理場建設事業等の必要不可欠な大型事業が予定されているため、事業の必要性と公債費負担の状況を考慮し、水準の適正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125185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5713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125185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39</xdr:row>
      <xdr:rowOff>57150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66402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115509</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67437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前年度から公営企業債等繰入見込額が</a:t>
          </a:r>
          <a:r>
            <a:rPr kumimoji="1" lang="en-US" altLang="ja-JP" sz="1300">
              <a:latin typeface="ＭＳ Ｐゴシック" panose="020B0600070205080204" pitchFamily="50" charset="-128"/>
              <a:ea typeface="ＭＳ Ｐゴシック" panose="020B0600070205080204" pitchFamily="50" charset="-128"/>
            </a:rPr>
            <a:t>364,669</a:t>
          </a:r>
          <a:r>
            <a:rPr kumimoji="1" lang="ja-JP" altLang="en-US" sz="1300">
              <a:latin typeface="ＭＳ Ｐゴシック" panose="020B0600070205080204" pitchFamily="50" charset="-128"/>
              <a:ea typeface="ＭＳ Ｐゴシック" panose="020B0600070205080204" pitchFamily="50" charset="-128"/>
            </a:rPr>
            <a:t>千円増加したことで、将来負担額が増加したものの、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年から将来負担比率は「比率無し」となっている。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公共施設（小中学校、道路、橋梁、トンネル、社会体育、教育施設等）の長寿命化、広域ごみ処理場建設事業等の必要不可欠な大型工事が予定されており、事業の見直し・精査、義務的経費の削減等を行い、財政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a:t>
          </a:r>
          <a:r>
            <a:rPr kumimoji="1" lang="en-US" altLang="ja-JP" sz="1300">
              <a:latin typeface="ＭＳ Ｐゴシック" panose="020B0600070205080204" pitchFamily="50" charset="-128"/>
              <a:ea typeface="ＭＳ Ｐゴシック" panose="020B0600070205080204" pitchFamily="50" charset="-128"/>
            </a:rPr>
            <a:t>201,857</a:t>
          </a:r>
          <a:r>
            <a:rPr kumimoji="1" lang="ja-JP" altLang="en-US" sz="1300">
              <a:latin typeface="ＭＳ Ｐゴシック" panose="020B0600070205080204" pitchFamily="50" charset="-128"/>
              <a:ea typeface="ＭＳ Ｐゴシック" panose="020B0600070205080204" pitchFamily="50" charset="-128"/>
            </a:rPr>
            <a:t>千円増加したものの、人件費に係る経常経費充当一般財源等の金額も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133,255</a:t>
          </a:r>
          <a:r>
            <a:rPr kumimoji="1" lang="ja-JP" altLang="en-US" sz="1300">
              <a:latin typeface="ＭＳ Ｐゴシック" panose="020B0600070205080204" pitchFamily="50" charset="-128"/>
              <a:ea typeface="ＭＳ Ｐゴシック" panose="020B0600070205080204" pitchFamily="50" charset="-128"/>
            </a:rPr>
            <a:t>千円増加し、結果的に前年から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ポイント高くなっており、これは、保育所や各種公共施設運営を行っていることや、給与制度が影響している。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今後も、行政改革プラン等に基づき、各種業務及び公共施設等のアウトソーシングの推進や給与制度の見直しに努める。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469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42</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46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42</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46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0</xdr:rowOff>
    </xdr:from>
    <xdr:to>
      <xdr:col>11</xdr:col>
      <xdr:colOff>60325</xdr:colOff>
      <xdr:row>42</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経常一般財源等が増加したものの、物件費に係る経常経費充当一般財源等の金額も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32,992</a:t>
          </a:r>
          <a:r>
            <a:rPr kumimoji="1" lang="ja-JP" altLang="en-US" sz="1300">
              <a:latin typeface="ＭＳ Ｐゴシック" panose="020B0600070205080204" pitchFamily="50" charset="-128"/>
              <a:ea typeface="ＭＳ Ｐゴシック" panose="020B0600070205080204" pitchFamily="50" charset="-128"/>
            </a:rPr>
            <a:t>千円増加し、結果的に前年度から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類似団体と比較すると低い水準を維持しているが、今後も、行財政改革プラン等に基づき、事務事業の見直し等を行い、抑制に努める。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53521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035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94343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16</xdr:row>
      <xdr:rowOff>1814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946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経常一般財源が増加したものの、扶助費に係る経常経費充当一般財源等の金額も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256,131</a:t>
          </a:r>
          <a:r>
            <a:rPr kumimoji="1" lang="ja-JP" altLang="en-US" sz="1300">
              <a:latin typeface="ＭＳ Ｐゴシック" panose="020B0600070205080204" pitchFamily="50" charset="-128"/>
              <a:ea typeface="ＭＳ Ｐゴシック" panose="020B0600070205080204" pitchFamily="50" charset="-128"/>
            </a:rPr>
            <a:t>千円増加し、結果的に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ポイント高くなっており、国・県の制度を上回るサービス及び市単独の扶助費については、事業検証・評価業務において費用対効果を精査し、見直しを行う必要がある。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71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42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経常収支比率その他の内訳は、維持補修費及び繰出金、出資金等である。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出資金等が</a:t>
          </a:r>
          <a:r>
            <a:rPr kumimoji="1" lang="en-US" altLang="ja-JP" sz="1300">
              <a:latin typeface="ＭＳ Ｐゴシック" panose="020B0600070205080204" pitchFamily="50" charset="-128"/>
              <a:ea typeface="ＭＳ Ｐゴシック" panose="020B0600070205080204" pitchFamily="50" charset="-128"/>
            </a:rPr>
            <a:t>14,063</a:t>
          </a:r>
          <a:r>
            <a:rPr kumimoji="1" lang="ja-JP" altLang="en-US" sz="1300">
              <a:latin typeface="ＭＳ Ｐゴシック" panose="020B0600070205080204" pitchFamily="50" charset="-128"/>
              <a:ea typeface="ＭＳ Ｐゴシック" panose="020B0600070205080204" pitchFamily="50" charset="-128"/>
            </a:rPr>
            <a:t>千円減少したことで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しかしがら、類似団体と比較すると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ポイント高いことから、今後も適正な施設管理を行うことで維持補修費を圧縮し、繰出金については特別会計の事業見直し等を行い、削減に努める。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9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61</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4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経常一般財源等が増加し、補助費等に係る経常経費充当一般財源等の金額も</a:t>
          </a:r>
          <a:r>
            <a:rPr kumimoji="1" lang="en-US" altLang="ja-JP" sz="1300">
              <a:latin typeface="ＭＳ Ｐゴシック" panose="020B0600070205080204" pitchFamily="50" charset="-128"/>
              <a:ea typeface="ＭＳ Ｐゴシック" panose="020B0600070205080204" pitchFamily="50" charset="-128"/>
            </a:rPr>
            <a:t>81,867</a:t>
          </a:r>
          <a:r>
            <a:rPr kumimoji="1" lang="ja-JP" altLang="en-US" sz="1300">
              <a:latin typeface="ＭＳ Ｐゴシック" panose="020B0600070205080204" pitchFamily="50" charset="-128"/>
              <a:ea typeface="ＭＳ Ｐゴシック" panose="020B0600070205080204" pitchFamily="50" charset="-128"/>
            </a:rPr>
            <a:t>千円減少したことにより、前年度から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今後も、行財政改革プラン及び補助金の交付に関する指針に基づき、市単独の負担金や補助金については、必要性や有効性、使途状況の精査を行い、効果が期待できないものについては、削減を図っていく。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50800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2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34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34</xdr:row>
      <xdr:rowOff>111760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35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26687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経常一般財源が増加し、公債費に係る経常経費充当一般財源等の金額が</a:t>
          </a:r>
          <a:r>
            <a:rPr kumimoji="1" lang="en-US" altLang="ja-JP" sz="1200">
              <a:latin typeface="ＭＳ Ｐゴシック" panose="020B0600070205080204" pitchFamily="50" charset="-128"/>
              <a:ea typeface="ＭＳ Ｐゴシック" panose="020B0600070205080204" pitchFamily="50" charset="-128"/>
            </a:rPr>
            <a:t>17,850</a:t>
          </a:r>
          <a:r>
            <a:rPr kumimoji="1" lang="ja-JP" altLang="en-US" sz="1200">
              <a:latin typeface="ＭＳ Ｐゴシック" panose="020B0600070205080204" pitchFamily="50" charset="-128"/>
              <a:ea typeface="ＭＳ Ｐゴシック" panose="020B0600070205080204" pitchFamily="50" charset="-128"/>
            </a:rPr>
            <a:t>千円減少したことにより、前年度から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依然として類似団体よりも高い水準にあり、かつ、今後、公共施設（小中学校、道路・橋梁・トンネル、社会体育・教育施設等）の長寿命化、広域ごみ処理場建設工事等の必要不可欠な大型工事が実施されるため、引き続き各種ハード事業の実施時期の平準化から新規債の発行抑制に努め、財政の硬直化の改善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549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178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90424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17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90424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436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と比較しても高い水準となっていることから、引き続き、行財政改革プラン等に基づき、事務事業の検証・評価による見直しを進めるとともに、優先度を検証し、優先度が低く、費用対効果も低い事務事業については計画的に廃止・縮小を行い、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74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77</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337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77</xdr:row>
      <xdr:rowOff>124713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33756"/>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49276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263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39133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157880</xdr:rowOff>
    </xdr:from>
    <xdr:to>
      <xdr:col>29</xdr:col>
      <xdr:colOff>127000</xdr:colOff>
      <xdr:row>12</xdr:row>
      <xdr:rowOff>74998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91455"/>
          <a:ext cx="647700" cy="88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74998</xdr:rowOff>
    </xdr:from>
    <xdr:to>
      <xdr:col>26</xdr:col>
      <xdr:colOff>50800</xdr:colOff>
      <xdr:row>12</xdr:row>
      <xdr:rowOff>84285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180023"/>
          <a:ext cx="698500" cy="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84285</xdr:rowOff>
    </xdr:from>
    <xdr:to>
      <xdr:col>22</xdr:col>
      <xdr:colOff>114300</xdr:colOff>
      <xdr:row>13</xdr:row>
      <xdr:rowOff>14048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189310"/>
          <a:ext cx="698500" cy="101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14048</xdr:rowOff>
    </xdr:from>
    <xdr:to>
      <xdr:col>18</xdr:col>
      <xdr:colOff>177800</xdr:colOff>
      <xdr:row>13</xdr:row>
      <xdr:rowOff>135106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290523"/>
          <a:ext cx="698500" cy="12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107080</xdr:rowOff>
    </xdr:from>
    <xdr:to>
      <xdr:col>29</xdr:col>
      <xdr:colOff>177800</xdr:colOff>
      <xdr:row>12</xdr:row>
      <xdr:rowOff>37230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40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53757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8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24198</xdr:rowOff>
    </xdr:from>
    <xdr:to>
      <xdr:col>26</xdr:col>
      <xdr:colOff>101600</xdr:colOff>
      <xdr:row>12</xdr:row>
      <xdr:rowOff>125798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129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135975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89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33485</xdr:rowOff>
    </xdr:from>
    <xdr:to>
      <xdr:col>22</xdr:col>
      <xdr:colOff>165100</xdr:colOff>
      <xdr:row>12</xdr:row>
      <xdr:rowOff>135085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13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145262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90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134698</xdr:rowOff>
    </xdr:from>
    <xdr:to>
      <xdr:col>19</xdr:col>
      <xdr:colOff>38100</xdr:colOff>
      <xdr:row>13</xdr:row>
      <xdr:rowOff>64848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23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75025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0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84306</xdr:rowOff>
    </xdr:from>
    <xdr:to>
      <xdr:col>15</xdr:col>
      <xdr:colOff>101600</xdr:colOff>
      <xdr:row>14</xdr:row>
      <xdr:rowOff>14456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36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24633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12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259457</xdr:rowOff>
    </xdr:from>
    <xdr:to>
      <xdr:col>29</xdr:col>
      <xdr:colOff>127000</xdr:colOff>
      <xdr:row>37</xdr:row>
      <xdr:rowOff>262789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5003800" y="7384157"/>
          <a:ext cx="647700" cy="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259457</xdr:rowOff>
    </xdr:from>
    <xdr:to>
      <xdr:col>26</xdr:col>
      <xdr:colOff>50800</xdr:colOff>
      <xdr:row>37</xdr:row>
      <xdr:rowOff>297079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384157"/>
          <a:ext cx="698500" cy="37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297079</xdr:rowOff>
    </xdr:from>
    <xdr:to>
      <xdr:col>22</xdr:col>
      <xdr:colOff>114300</xdr:colOff>
      <xdr:row>38</xdr:row>
      <xdr:rowOff>127196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421779"/>
          <a:ext cx="698500" cy="17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109789</xdr:rowOff>
    </xdr:from>
    <xdr:to>
      <xdr:col>18</xdr:col>
      <xdr:colOff>177800</xdr:colOff>
      <xdr:row>38</xdr:row>
      <xdr:rowOff>127196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234489"/>
          <a:ext cx="698500" cy="36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211989</xdr:rowOff>
    </xdr:from>
    <xdr:to>
      <xdr:col>29</xdr:col>
      <xdr:colOff>177800</xdr:colOff>
      <xdr:row>37</xdr:row>
      <xdr:rowOff>313589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33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184066</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30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208657</xdr:rowOff>
    </xdr:from>
    <xdr:to>
      <xdr:col>26</xdr:col>
      <xdr:colOff>101600</xdr:colOff>
      <xdr:row>37</xdr:row>
      <xdr:rowOff>310257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33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295034</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41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246279</xdr:rowOff>
    </xdr:from>
    <xdr:to>
      <xdr:col>22</xdr:col>
      <xdr:colOff>165100</xdr:colOff>
      <xdr:row>38</xdr:row>
      <xdr:rowOff>4979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37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332656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45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76396</xdr:rowOff>
    </xdr:from>
    <xdr:to>
      <xdr:col>19</xdr:col>
      <xdr:colOff>38100</xdr:colOff>
      <xdr:row>39</xdr:row>
      <xdr:rowOff>6546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54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162773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63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58989</xdr:rowOff>
    </xdr:from>
    <xdr:to>
      <xdr:col>15</xdr:col>
      <xdr:colOff>101600</xdr:colOff>
      <xdr:row>37</xdr:row>
      <xdr:rowOff>160589</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18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145366</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27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72860</xdr:rowOff>
    </xdr:from>
    <xdr:to>
      <xdr:col>24</xdr:col>
      <xdr:colOff>63500</xdr:colOff>
      <xdr:row>31</xdr:row>
      <xdr:rowOff>168288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87810"/>
          <a:ext cx="838200" cy="9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168288</xdr:rowOff>
    </xdr:from>
    <xdr:to>
      <xdr:col>19</xdr:col>
      <xdr:colOff>177800</xdr:colOff>
      <xdr:row>32</xdr:row>
      <xdr:rowOff>8649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8323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8649</xdr:rowOff>
    </xdr:from>
    <xdr:to>
      <xdr:col>15</xdr:col>
      <xdr:colOff>50800</xdr:colOff>
      <xdr:row>32</xdr:row>
      <xdr:rowOff>51537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95049"/>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51537</xdr:rowOff>
    </xdr:from>
    <xdr:to>
      <xdr:col>10</xdr:col>
      <xdr:colOff>114300</xdr:colOff>
      <xdr:row>33</xdr:row>
      <xdr:rowOff>92456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37937"/>
          <a:ext cx="889000" cy="2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22060</xdr:rowOff>
    </xdr:from>
    <xdr:to>
      <xdr:col>24</xdr:col>
      <xdr:colOff>114300</xdr:colOff>
      <xdr:row>31</xdr:row>
      <xdr:rowOff>123660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146537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117488</xdr:rowOff>
    </xdr:from>
    <xdr:to>
      <xdr:col>20</xdr:col>
      <xdr:colOff>38100</xdr:colOff>
      <xdr:row>32</xdr:row>
      <xdr:rowOff>47638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64165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0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129299</xdr:rowOff>
    </xdr:from>
    <xdr:to>
      <xdr:col>15</xdr:col>
      <xdr:colOff>101600</xdr:colOff>
      <xdr:row>32</xdr:row>
      <xdr:rowOff>59449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75976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737</xdr:rowOff>
    </xdr:from>
    <xdr:to>
      <xdr:col>10</xdr:col>
      <xdr:colOff>165100</xdr:colOff>
      <xdr:row>32</xdr:row>
      <xdr:rowOff>102337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118864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6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41656</xdr:rowOff>
    </xdr:from>
    <xdr:to>
      <xdr:col>6</xdr:col>
      <xdr:colOff>38100</xdr:colOff>
      <xdr:row>33</xdr:row>
      <xdr:rowOff>143256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159783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99758</xdr:rowOff>
    </xdr:from>
    <xdr:to>
      <xdr:col>24</xdr:col>
      <xdr:colOff>63500</xdr:colOff>
      <xdr:row>54</xdr:row>
      <xdr:rowOff>119570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5805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119570</xdr:rowOff>
    </xdr:from>
    <xdr:to>
      <xdr:col>19</xdr:col>
      <xdr:colOff>177800</xdr:colOff>
      <xdr:row>55</xdr:row>
      <xdr:rowOff>162522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77870"/>
          <a:ext cx="889000" cy="2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137579</xdr:rowOff>
    </xdr:from>
    <xdr:to>
      <xdr:col>15</xdr:col>
      <xdr:colOff>50800</xdr:colOff>
      <xdr:row>55</xdr:row>
      <xdr:rowOff>162522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67329"/>
          <a:ext cx="889000" cy="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137579</xdr:rowOff>
    </xdr:from>
    <xdr:to>
      <xdr:col>10</xdr:col>
      <xdr:colOff>114300</xdr:colOff>
      <xdr:row>56</xdr:row>
      <xdr:rowOff>70650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7329"/>
          <a:ext cx="889000" cy="10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48958</xdr:rowOff>
    </xdr:from>
    <xdr:to>
      <xdr:col>24</xdr:col>
      <xdr:colOff>114300</xdr:colOff>
      <xdr:row>54</xdr:row>
      <xdr:rowOff>150558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71835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5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68770</xdr:rowOff>
    </xdr:from>
    <xdr:to>
      <xdr:col>20</xdr:col>
      <xdr:colOff>38100</xdr:colOff>
      <xdr:row>54</xdr:row>
      <xdr:rowOff>170370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15447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0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111722</xdr:rowOff>
    </xdr:from>
    <xdr:to>
      <xdr:col>15</xdr:col>
      <xdr:colOff>101600</xdr:colOff>
      <xdr:row>56</xdr:row>
      <xdr:rowOff>41872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58399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1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86779</xdr:rowOff>
    </xdr:from>
    <xdr:to>
      <xdr:col>10</xdr:col>
      <xdr:colOff>165100</xdr:colOff>
      <xdr:row>56</xdr:row>
      <xdr:rowOff>16929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33456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9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19850</xdr:rowOff>
    </xdr:from>
    <xdr:to>
      <xdr:col>6</xdr:col>
      <xdr:colOff>38100</xdr:colOff>
      <xdr:row>56</xdr:row>
      <xdr:rowOff>121450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137977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34240</xdr:rowOff>
    </xdr:from>
    <xdr:to>
      <xdr:col>24</xdr:col>
      <xdr:colOff>63500</xdr:colOff>
      <xdr:row>78</xdr:row>
      <xdr:rowOff>117793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340"/>
          <a:ext cx="8382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34240</xdr:rowOff>
    </xdr:from>
    <xdr:to>
      <xdr:col>19</xdr:col>
      <xdr:colOff>177800</xdr:colOff>
      <xdr:row>78</xdr:row>
      <xdr:rowOff>37745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734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35001</xdr:rowOff>
    </xdr:from>
    <xdr:to>
      <xdr:col>15</xdr:col>
      <xdr:colOff>50800</xdr:colOff>
      <xdr:row>78</xdr:row>
      <xdr:rowOff>37745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810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35001</xdr:rowOff>
    </xdr:from>
    <xdr:to>
      <xdr:col>10</xdr:col>
      <xdr:colOff>114300</xdr:colOff>
      <xdr:row>78</xdr:row>
      <xdr:rowOff>44298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810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66993</xdr:rowOff>
    </xdr:from>
    <xdr:to>
      <xdr:col>24</xdr:col>
      <xdr:colOff>114300</xdr:colOff>
      <xdr:row>78</xdr:row>
      <xdr:rowOff>168593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153370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154890</xdr:rowOff>
    </xdr:from>
    <xdr:to>
      <xdr:col>20</xdr:col>
      <xdr:colOff>38100</xdr:colOff>
      <xdr:row>78</xdr:row>
      <xdr:rowOff>85040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76167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158395</xdr:rowOff>
    </xdr:from>
    <xdr:to>
      <xdr:col>15</xdr:col>
      <xdr:colOff>101600</xdr:colOff>
      <xdr:row>78</xdr:row>
      <xdr:rowOff>88545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79672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155651</xdr:rowOff>
    </xdr:from>
    <xdr:to>
      <xdr:col>10</xdr:col>
      <xdr:colOff>165100</xdr:colOff>
      <xdr:row>78</xdr:row>
      <xdr:rowOff>85801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76928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164948</xdr:rowOff>
    </xdr:from>
    <xdr:to>
      <xdr:col>6</xdr:col>
      <xdr:colOff>38100</xdr:colOff>
      <xdr:row>78</xdr:row>
      <xdr:rowOff>95098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86225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98234</xdr:rowOff>
    </xdr:from>
    <xdr:to>
      <xdr:col>24</xdr:col>
      <xdr:colOff>63500</xdr:colOff>
      <xdr:row>94</xdr:row>
      <xdr:rowOff>150585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4534"/>
          <a:ext cx="838200" cy="5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11861</xdr:rowOff>
    </xdr:from>
    <xdr:to>
      <xdr:col>19</xdr:col>
      <xdr:colOff>177800</xdr:colOff>
      <xdr:row>94</xdr:row>
      <xdr:rowOff>150585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56711"/>
          <a:ext cx="889000" cy="3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11861</xdr:rowOff>
    </xdr:from>
    <xdr:to>
      <xdr:col>15</xdr:col>
      <xdr:colOff>50800</xdr:colOff>
      <xdr:row>95</xdr:row>
      <xdr:rowOff>47422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56711"/>
          <a:ext cx="889000" cy="37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36004</xdr:rowOff>
    </xdr:from>
    <xdr:to>
      <xdr:col>10</xdr:col>
      <xdr:colOff>114300</xdr:colOff>
      <xdr:row>95</xdr:row>
      <xdr:rowOff>47422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323754"/>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47434</xdr:rowOff>
    </xdr:from>
    <xdr:to>
      <xdr:col>24</xdr:col>
      <xdr:colOff>114300</xdr:colOff>
      <xdr:row>94</xdr:row>
      <xdr:rowOff>149034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70311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99785</xdr:rowOff>
    </xdr:from>
    <xdr:to>
      <xdr:col>20</xdr:col>
      <xdr:colOff>38100</xdr:colOff>
      <xdr:row>95</xdr:row>
      <xdr:rowOff>29935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46462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9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132511</xdr:rowOff>
    </xdr:from>
    <xdr:to>
      <xdr:col>15</xdr:col>
      <xdr:colOff>101600</xdr:colOff>
      <xdr:row>93</xdr:row>
      <xdr:rowOff>62661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79188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8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168072</xdr:rowOff>
    </xdr:from>
    <xdr:to>
      <xdr:col>10</xdr:col>
      <xdr:colOff>165100</xdr:colOff>
      <xdr:row>95</xdr:row>
      <xdr:rowOff>98222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114749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156654</xdr:rowOff>
    </xdr:from>
    <xdr:to>
      <xdr:col>6</xdr:col>
      <xdr:colOff>38100</xdr:colOff>
      <xdr:row>95</xdr:row>
      <xdr:rowOff>86804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103331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4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145986</xdr:rowOff>
    </xdr:from>
    <xdr:to>
      <xdr:col>55</xdr:col>
      <xdr:colOff>0</xdr:colOff>
      <xdr:row>35</xdr:row>
      <xdr:rowOff>33925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03836"/>
          <a:ext cx="838200" cy="2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81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33925</xdr:rowOff>
    </xdr:from>
    <xdr:to>
      <xdr:col>50</xdr:col>
      <xdr:colOff>114300</xdr:colOff>
      <xdr:row>36</xdr:row>
      <xdr:rowOff>25095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34675"/>
          <a:ext cx="889000" cy="1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76902</xdr:rowOff>
    </xdr:from>
    <xdr:to>
      <xdr:col>45</xdr:col>
      <xdr:colOff>177800</xdr:colOff>
      <xdr:row>36</xdr:row>
      <xdr:rowOff>25095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20402"/>
          <a:ext cx="889000" cy="9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76902</xdr:rowOff>
    </xdr:from>
    <xdr:to>
      <xdr:col>41</xdr:col>
      <xdr:colOff>50800</xdr:colOff>
      <xdr:row>37</xdr:row>
      <xdr:rowOff>56671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20402"/>
          <a:ext cx="889000" cy="11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4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95186</xdr:rowOff>
    </xdr:from>
    <xdr:to>
      <xdr:col>55</xdr:col>
      <xdr:colOff>50800</xdr:colOff>
      <xdr:row>34</xdr:row>
      <xdr:rowOff>25336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118063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0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154575</xdr:rowOff>
    </xdr:from>
    <xdr:to>
      <xdr:col>50</xdr:col>
      <xdr:colOff>165100</xdr:colOff>
      <xdr:row>35</xdr:row>
      <xdr:rowOff>84725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101252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75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145745</xdr:rowOff>
    </xdr:from>
    <xdr:to>
      <xdr:col>46</xdr:col>
      <xdr:colOff>38100</xdr:colOff>
      <xdr:row>36</xdr:row>
      <xdr:rowOff>75895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67022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26102</xdr:rowOff>
    </xdr:from>
    <xdr:to>
      <xdr:col>41</xdr:col>
      <xdr:colOff>101600</xdr:colOff>
      <xdr:row>30</xdr:row>
      <xdr:rowOff>127702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118829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2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5871</xdr:rowOff>
    </xdr:from>
    <xdr:to>
      <xdr:col>36</xdr:col>
      <xdr:colOff>165100</xdr:colOff>
      <xdr:row>37</xdr:row>
      <xdr:rowOff>107471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123998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120497</xdr:rowOff>
    </xdr:from>
    <xdr:to>
      <xdr:col>55</xdr:col>
      <xdr:colOff>0</xdr:colOff>
      <xdr:row>54</xdr:row>
      <xdr:rowOff>168572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78797"/>
          <a:ext cx="838200" cy="4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89289</xdr:rowOff>
    </xdr:from>
    <xdr:to>
      <xdr:col>50</xdr:col>
      <xdr:colOff>114300</xdr:colOff>
      <xdr:row>54</xdr:row>
      <xdr:rowOff>168572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176139"/>
          <a:ext cx="889000" cy="25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89289</xdr:rowOff>
    </xdr:from>
    <xdr:to>
      <xdr:col>45</xdr:col>
      <xdr:colOff>177800</xdr:colOff>
      <xdr:row>54</xdr:row>
      <xdr:rowOff>54642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176139"/>
          <a:ext cx="889000" cy="13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24774</xdr:rowOff>
    </xdr:from>
    <xdr:to>
      <xdr:col>41</xdr:col>
      <xdr:colOff>50800</xdr:colOff>
      <xdr:row>54</xdr:row>
      <xdr:rowOff>54642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83074"/>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87988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69697</xdr:rowOff>
    </xdr:from>
    <xdr:to>
      <xdr:col>55</xdr:col>
      <xdr:colOff>50800</xdr:colOff>
      <xdr:row>54</xdr:row>
      <xdr:rowOff>171297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92574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7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117772</xdr:rowOff>
    </xdr:from>
    <xdr:to>
      <xdr:col>50</xdr:col>
      <xdr:colOff>165100</xdr:colOff>
      <xdr:row>55</xdr:row>
      <xdr:rowOff>47922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64449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5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38489</xdr:rowOff>
    </xdr:from>
    <xdr:to>
      <xdr:col>46</xdr:col>
      <xdr:colOff>38100</xdr:colOff>
      <xdr:row>53</xdr:row>
      <xdr:rowOff>140089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1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156616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90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3842</xdr:rowOff>
    </xdr:from>
    <xdr:to>
      <xdr:col>41</xdr:col>
      <xdr:colOff>101600</xdr:colOff>
      <xdr:row>54</xdr:row>
      <xdr:rowOff>105442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121969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0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145424</xdr:rowOff>
    </xdr:from>
    <xdr:to>
      <xdr:col>36</xdr:col>
      <xdr:colOff>165100</xdr:colOff>
      <xdr:row>54</xdr:row>
      <xdr:rowOff>75574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92101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0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127446</xdr:rowOff>
    </xdr:from>
    <xdr:to>
      <xdr:col>55</xdr:col>
      <xdr:colOff>0</xdr:colOff>
      <xdr:row>79</xdr:row>
      <xdr:rowOff>34423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00546"/>
          <a:ext cx="838200" cy="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125329</xdr:rowOff>
    </xdr:from>
    <xdr:to>
      <xdr:col>50</xdr:col>
      <xdr:colOff>114300</xdr:colOff>
      <xdr:row>78</xdr:row>
      <xdr:rowOff>127446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98429"/>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36449</xdr:rowOff>
    </xdr:from>
    <xdr:to>
      <xdr:col>45</xdr:col>
      <xdr:colOff>177800</xdr:colOff>
      <xdr:row>78</xdr:row>
      <xdr:rowOff>125329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38099"/>
          <a:ext cx="889000" cy="26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52077</xdr:rowOff>
    </xdr:from>
    <xdr:to>
      <xdr:col>41</xdr:col>
      <xdr:colOff>50800</xdr:colOff>
      <xdr:row>77</xdr:row>
      <xdr:rowOff>36449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910827"/>
          <a:ext cx="889000" cy="3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127930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155073</xdr:rowOff>
    </xdr:from>
    <xdr:to>
      <xdr:col>55</xdr:col>
      <xdr:colOff>50800</xdr:colOff>
      <xdr:row>79</xdr:row>
      <xdr:rowOff>85223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70000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76646</xdr:rowOff>
    </xdr:from>
    <xdr:to>
      <xdr:col>50</xdr:col>
      <xdr:colOff>165100</xdr:colOff>
      <xdr:row>79</xdr:row>
      <xdr:rowOff>6796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169373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74529</xdr:rowOff>
    </xdr:from>
    <xdr:to>
      <xdr:col>46</xdr:col>
      <xdr:colOff>38100</xdr:colOff>
      <xdr:row>79</xdr:row>
      <xdr:rowOff>4679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167256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157099</xdr:rowOff>
    </xdr:from>
    <xdr:to>
      <xdr:col>41</xdr:col>
      <xdr:colOff>101600</xdr:colOff>
      <xdr:row>77</xdr:row>
      <xdr:rowOff>87249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78376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2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xdr:rowOff>
    </xdr:from>
    <xdr:to>
      <xdr:col>36</xdr:col>
      <xdr:colOff>165100</xdr:colOff>
      <xdr:row>75</xdr:row>
      <xdr:rowOff>102877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8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119404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14002</xdr:rowOff>
    </xdr:from>
    <xdr:to>
      <xdr:col>55</xdr:col>
      <xdr:colOff>0</xdr:colOff>
      <xdr:row>92</xdr:row>
      <xdr:rowOff>119659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615952"/>
          <a:ext cx="838200" cy="2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53355</xdr:rowOff>
    </xdr:from>
    <xdr:to>
      <xdr:col>50</xdr:col>
      <xdr:colOff>114300</xdr:colOff>
      <xdr:row>92</xdr:row>
      <xdr:rowOff>119659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483855"/>
          <a:ext cx="889000" cy="40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53355</xdr:rowOff>
    </xdr:from>
    <xdr:to>
      <xdr:col>45</xdr:col>
      <xdr:colOff>177800</xdr:colOff>
      <xdr:row>94</xdr:row>
      <xdr:rowOff>9539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5483855"/>
          <a:ext cx="889000" cy="6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9539</xdr:rowOff>
    </xdr:from>
    <xdr:to>
      <xdr:col>41</xdr:col>
      <xdr:colOff>50800</xdr:colOff>
      <xdr:row>95</xdr:row>
      <xdr:rowOff>120182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125839"/>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134652</xdr:rowOff>
    </xdr:from>
    <xdr:to>
      <xdr:col>55</xdr:col>
      <xdr:colOff>50800</xdr:colOff>
      <xdr:row>91</xdr:row>
      <xdr:rowOff>64802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87679</xdr:rowOff>
    </xdr:from>
    <xdr:ext cx="599010"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68859</xdr:rowOff>
    </xdr:from>
    <xdr:to>
      <xdr:col>50</xdr:col>
      <xdr:colOff>165100</xdr:colOff>
      <xdr:row>92</xdr:row>
      <xdr:rowOff>170459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8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15536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39795" y="1561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2555</xdr:rowOff>
    </xdr:from>
    <xdr:to>
      <xdr:col>46</xdr:col>
      <xdr:colOff>38100</xdr:colOff>
      <xdr:row>90</xdr:row>
      <xdr:rowOff>104155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4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120682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50795" y="1520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130189</xdr:rowOff>
    </xdr:from>
    <xdr:to>
      <xdr:col>41</xdr:col>
      <xdr:colOff>101600</xdr:colOff>
      <xdr:row>94</xdr:row>
      <xdr:rowOff>60339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0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76866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8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69382</xdr:rowOff>
    </xdr:from>
    <xdr:to>
      <xdr:col>36</xdr:col>
      <xdr:colOff>165100</xdr:colOff>
      <xdr:row>95</xdr:row>
      <xdr:rowOff>170982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16059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62833</xdr:rowOff>
    </xdr:from>
    <xdr:to>
      <xdr:col>85</xdr:col>
      <xdr:colOff>127000</xdr:colOff>
      <xdr:row>37</xdr:row>
      <xdr:rowOff>126670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235033"/>
          <a:ext cx="8382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21685</xdr:rowOff>
    </xdr:from>
    <xdr:to>
      <xdr:col>81</xdr:col>
      <xdr:colOff>50800</xdr:colOff>
      <xdr:row>37</xdr:row>
      <xdr:rowOff>126670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65335"/>
          <a:ext cx="889000" cy="1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21685</xdr:rowOff>
    </xdr:from>
    <xdr:to>
      <xdr:col>76</xdr:col>
      <xdr:colOff>114300</xdr:colOff>
      <xdr:row>37</xdr:row>
      <xdr:rowOff>43288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36533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43288</xdr:rowOff>
    </xdr:from>
    <xdr:to>
      <xdr:col>71</xdr:col>
      <xdr:colOff>177800</xdr:colOff>
      <xdr:row>37</xdr:row>
      <xdr:rowOff>169646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386938"/>
          <a:ext cx="889000" cy="1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12033</xdr:rowOff>
    </xdr:from>
    <xdr:to>
      <xdr:col>85</xdr:col>
      <xdr:colOff>177800</xdr:colOff>
      <xdr:row>36</xdr:row>
      <xdr:rowOff>113633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1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161910</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6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75870</xdr:rowOff>
    </xdr:from>
    <xdr:to>
      <xdr:col>81</xdr:col>
      <xdr:colOff>101600</xdr:colOff>
      <xdr:row>38</xdr:row>
      <xdr:rowOff>6020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168597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5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142335</xdr:rowOff>
    </xdr:from>
    <xdr:to>
      <xdr:col>76</xdr:col>
      <xdr:colOff>165100</xdr:colOff>
      <xdr:row>37</xdr:row>
      <xdr:rowOff>72485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63612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4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163938</xdr:rowOff>
    </xdr:from>
    <xdr:to>
      <xdr:col>72</xdr:col>
      <xdr:colOff>38100</xdr:colOff>
      <xdr:row>37</xdr:row>
      <xdr:rowOff>94088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85215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4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118847</xdr:rowOff>
    </xdr:from>
    <xdr:to>
      <xdr:col>67</xdr:col>
      <xdr:colOff>101600</xdr:colOff>
      <xdr:row>38</xdr:row>
      <xdr:rowOff>48997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40123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55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26086</xdr:rowOff>
    </xdr:from>
    <xdr:to>
      <xdr:col>85</xdr:col>
      <xdr:colOff>127000</xdr:colOff>
      <xdr:row>72</xdr:row>
      <xdr:rowOff>74120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370486"/>
          <a:ext cx="8382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26086</xdr:rowOff>
    </xdr:from>
    <xdr:to>
      <xdr:col>81</xdr:col>
      <xdr:colOff>50800</xdr:colOff>
      <xdr:row>73</xdr:row>
      <xdr:rowOff>130528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370486"/>
          <a:ext cx="889000" cy="27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103110</xdr:rowOff>
    </xdr:from>
    <xdr:to>
      <xdr:col>76</xdr:col>
      <xdr:colOff>114300</xdr:colOff>
      <xdr:row>73</xdr:row>
      <xdr:rowOff>130528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276060"/>
          <a:ext cx="889000" cy="3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103110</xdr:rowOff>
    </xdr:from>
    <xdr:to>
      <xdr:col>71</xdr:col>
      <xdr:colOff>177800</xdr:colOff>
      <xdr:row>74</xdr:row>
      <xdr:rowOff>68476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276060"/>
          <a:ext cx="889000" cy="4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23320</xdr:rowOff>
    </xdr:from>
    <xdr:to>
      <xdr:col>85</xdr:col>
      <xdr:colOff>177800</xdr:colOff>
      <xdr:row>72</xdr:row>
      <xdr:rowOff>124920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3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46197</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1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146736</xdr:rowOff>
    </xdr:from>
    <xdr:to>
      <xdr:col>81</xdr:col>
      <xdr:colOff>101600</xdr:colOff>
      <xdr:row>72</xdr:row>
      <xdr:rowOff>76886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3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93413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09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79728</xdr:rowOff>
    </xdr:from>
    <xdr:to>
      <xdr:col>76</xdr:col>
      <xdr:colOff>165100</xdr:colOff>
      <xdr:row>74</xdr:row>
      <xdr:rowOff>9878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26405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52310</xdr:rowOff>
    </xdr:from>
    <xdr:to>
      <xdr:col>72</xdr:col>
      <xdr:colOff>38100</xdr:colOff>
      <xdr:row>71</xdr:row>
      <xdr:rowOff>153910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170437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0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17676</xdr:rowOff>
    </xdr:from>
    <xdr:to>
      <xdr:col>67</xdr:col>
      <xdr:colOff>101600</xdr:colOff>
      <xdr:row>74</xdr:row>
      <xdr:rowOff>119276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0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135803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169614</xdr:rowOff>
    </xdr:from>
    <xdr:to>
      <xdr:col>85</xdr:col>
      <xdr:colOff>127000</xdr:colOff>
      <xdr:row>95</xdr:row>
      <xdr:rowOff>118593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85914"/>
          <a:ext cx="838200" cy="12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148093</xdr:rowOff>
    </xdr:from>
    <xdr:to>
      <xdr:col>81</xdr:col>
      <xdr:colOff>50800</xdr:colOff>
      <xdr:row>94</xdr:row>
      <xdr:rowOff>169614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092943"/>
          <a:ext cx="889000" cy="19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148093</xdr:rowOff>
    </xdr:from>
    <xdr:to>
      <xdr:col>76</xdr:col>
      <xdr:colOff>114300</xdr:colOff>
      <xdr:row>95</xdr:row>
      <xdr:rowOff>140832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092943"/>
          <a:ext cx="889000" cy="3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140832</xdr:rowOff>
    </xdr:from>
    <xdr:to>
      <xdr:col>71</xdr:col>
      <xdr:colOff>177800</xdr:colOff>
      <xdr:row>96</xdr:row>
      <xdr:rowOff>1353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428582"/>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67793</xdr:rowOff>
    </xdr:from>
    <xdr:to>
      <xdr:col>85</xdr:col>
      <xdr:colOff>177800</xdr:colOff>
      <xdr:row>95</xdr:row>
      <xdr:rowOff>169393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90670</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118814</xdr:rowOff>
    </xdr:from>
    <xdr:to>
      <xdr:col>81</xdr:col>
      <xdr:colOff>101600</xdr:colOff>
      <xdr:row>95</xdr:row>
      <xdr:rowOff>48964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65491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1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97293</xdr:rowOff>
    </xdr:from>
    <xdr:to>
      <xdr:col>76</xdr:col>
      <xdr:colOff>165100</xdr:colOff>
      <xdr:row>94</xdr:row>
      <xdr:rowOff>27443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0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43970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90032</xdr:rowOff>
    </xdr:from>
    <xdr:to>
      <xdr:col>72</xdr:col>
      <xdr:colOff>38100</xdr:colOff>
      <xdr:row>96</xdr:row>
      <xdr:rowOff>20182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3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36709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1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122003</xdr:rowOff>
    </xdr:from>
    <xdr:to>
      <xdr:col>67</xdr:col>
      <xdr:colOff>101600</xdr:colOff>
      <xdr:row>96</xdr:row>
      <xdr:rowOff>52153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68680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23571</xdr:rowOff>
    </xdr:from>
    <xdr:to>
      <xdr:col>116</xdr:col>
      <xdr:colOff>63500</xdr:colOff>
      <xdr:row>34</xdr:row>
      <xdr:rowOff>33218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52871"/>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2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33218</xdr:rowOff>
    </xdr:from>
    <xdr:to>
      <xdr:col>111</xdr:col>
      <xdr:colOff>177800</xdr:colOff>
      <xdr:row>34</xdr:row>
      <xdr:rowOff>43459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862518"/>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43459</xdr:rowOff>
    </xdr:from>
    <xdr:to>
      <xdr:col>107</xdr:col>
      <xdr:colOff>50800</xdr:colOff>
      <xdr:row>34</xdr:row>
      <xdr:rowOff>128544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872759"/>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128544</xdr:rowOff>
    </xdr:from>
    <xdr:to>
      <xdr:col>102</xdr:col>
      <xdr:colOff>114300</xdr:colOff>
      <xdr:row>36</xdr:row>
      <xdr:rowOff>78206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57844"/>
          <a:ext cx="889000" cy="29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144221</xdr:rowOff>
    </xdr:from>
    <xdr:to>
      <xdr:col>116</xdr:col>
      <xdr:colOff>114300</xdr:colOff>
      <xdr:row>34</xdr:row>
      <xdr:rowOff>74371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167098</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153868</xdr:rowOff>
    </xdr:from>
    <xdr:to>
      <xdr:col>112</xdr:col>
      <xdr:colOff>38100</xdr:colOff>
      <xdr:row>34</xdr:row>
      <xdr:rowOff>84018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8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100545</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55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164109</xdr:rowOff>
    </xdr:from>
    <xdr:to>
      <xdr:col>107</xdr:col>
      <xdr:colOff>101600</xdr:colOff>
      <xdr:row>34</xdr:row>
      <xdr:rowOff>94259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8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110786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559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77744</xdr:rowOff>
    </xdr:from>
    <xdr:to>
      <xdr:col>102</xdr:col>
      <xdr:colOff>165100</xdr:colOff>
      <xdr:row>35</xdr:row>
      <xdr:rowOff>7894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0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24421</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278111" y="568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27406</xdr:rowOff>
    </xdr:from>
    <xdr:to>
      <xdr:col>98</xdr:col>
      <xdr:colOff>38100</xdr:colOff>
      <xdr:row>36</xdr:row>
      <xdr:rowOff>129006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145533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83856</xdr:rowOff>
    </xdr:from>
    <xdr:to>
      <xdr:col>116</xdr:col>
      <xdr:colOff>63500</xdr:colOff>
      <xdr:row>59</xdr:row>
      <xdr:rowOff>91259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99406"/>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83856</xdr:rowOff>
    </xdr:from>
    <xdr:to>
      <xdr:col>111</xdr:col>
      <xdr:colOff>177800</xdr:colOff>
      <xdr:row>59</xdr:row>
      <xdr:rowOff>84074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9940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84074</xdr:rowOff>
    </xdr:from>
    <xdr:to>
      <xdr:col>107</xdr:col>
      <xdr:colOff>50800</xdr:colOff>
      <xdr:row>59</xdr:row>
      <xdr:rowOff>84400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9962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84400</xdr:rowOff>
    </xdr:from>
    <xdr:to>
      <xdr:col>102</xdr:col>
      <xdr:colOff>114300</xdr:colOff>
      <xdr:row>59</xdr:row>
      <xdr:rowOff>91803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99950"/>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40459</xdr:rowOff>
    </xdr:from>
    <xdr:to>
      <xdr:col>116</xdr:col>
      <xdr:colOff>114300</xdr:colOff>
      <xdr:row>59</xdr:row>
      <xdr:rowOff>142059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126836</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33056</xdr:rowOff>
    </xdr:from>
    <xdr:to>
      <xdr:col>112</xdr:col>
      <xdr:colOff>38100</xdr:colOff>
      <xdr:row>59</xdr:row>
      <xdr:rowOff>134656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125783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2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33274</xdr:rowOff>
    </xdr:from>
    <xdr:to>
      <xdr:col>107</xdr:col>
      <xdr:colOff>101600</xdr:colOff>
      <xdr:row>59</xdr:row>
      <xdr:rowOff>134874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126001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24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33600</xdr:rowOff>
    </xdr:from>
    <xdr:to>
      <xdr:col>102</xdr:col>
      <xdr:colOff>165100</xdr:colOff>
      <xdr:row>59</xdr:row>
      <xdr:rowOff>135200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126327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24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41003</xdr:rowOff>
    </xdr:from>
    <xdr:to>
      <xdr:col>98</xdr:col>
      <xdr:colOff>38100</xdr:colOff>
      <xdr:row>59</xdr:row>
      <xdr:rowOff>142603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133730</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99333" y="102492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85027</xdr:rowOff>
    </xdr:from>
    <xdr:to>
      <xdr:col>116</xdr:col>
      <xdr:colOff>63500</xdr:colOff>
      <xdr:row>73</xdr:row>
      <xdr:rowOff>100057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00877"/>
          <a:ext cx="8382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100057</xdr:rowOff>
    </xdr:from>
    <xdr:to>
      <xdr:col>111</xdr:col>
      <xdr:colOff>177800</xdr:colOff>
      <xdr:row>73</xdr:row>
      <xdr:rowOff>124251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15907"/>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124251</xdr:rowOff>
    </xdr:from>
    <xdr:to>
      <xdr:col>107</xdr:col>
      <xdr:colOff>50800</xdr:colOff>
      <xdr:row>73</xdr:row>
      <xdr:rowOff>163113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4010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21914</xdr:rowOff>
    </xdr:from>
    <xdr:to>
      <xdr:col>102</xdr:col>
      <xdr:colOff>114300</xdr:colOff>
      <xdr:row>73</xdr:row>
      <xdr:rowOff>163113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366314"/>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34227</xdr:rowOff>
    </xdr:from>
    <xdr:to>
      <xdr:col>116</xdr:col>
      <xdr:colOff>114300</xdr:colOff>
      <xdr:row>73</xdr:row>
      <xdr:rowOff>135827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57104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49257</xdr:rowOff>
    </xdr:from>
    <xdr:to>
      <xdr:col>112</xdr:col>
      <xdr:colOff>38100</xdr:colOff>
      <xdr:row>73</xdr:row>
      <xdr:rowOff>150857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167384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73451</xdr:rowOff>
    </xdr:from>
    <xdr:to>
      <xdr:col>107</xdr:col>
      <xdr:colOff>101600</xdr:colOff>
      <xdr:row>74</xdr:row>
      <xdr:rowOff>3601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20128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6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112313</xdr:rowOff>
    </xdr:from>
    <xdr:to>
      <xdr:col>102</xdr:col>
      <xdr:colOff>165100</xdr:colOff>
      <xdr:row>74</xdr:row>
      <xdr:rowOff>42463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58990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142564</xdr:rowOff>
    </xdr:from>
    <xdr:to>
      <xdr:col>98</xdr:col>
      <xdr:colOff>38100</xdr:colOff>
      <xdr:row>72</xdr:row>
      <xdr:rowOff>72714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89241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0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歳出決算総額の住民一人当たりの金額は前年から増加し約</a:t>
          </a:r>
          <a:r>
            <a:rPr kumimoji="1" lang="en-US" altLang="ja-JP" sz="1300">
              <a:latin typeface="ＭＳ Ｐゴシック" panose="020B0600070205080204" pitchFamily="50" charset="-128"/>
              <a:ea typeface="ＭＳ Ｐゴシック" panose="020B0600070205080204" pitchFamily="50" charset="-128"/>
            </a:rPr>
            <a:t>970,891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165,763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7,541</a:t>
          </a:r>
          <a:r>
            <a:rPr kumimoji="1" lang="ja-JP" altLang="en-US" sz="1300">
              <a:latin typeface="ＭＳ Ｐゴシック" panose="020B0600070205080204" pitchFamily="50" charset="-128"/>
              <a:ea typeface="ＭＳ Ｐゴシック" panose="020B0600070205080204" pitchFamily="50" charset="-128"/>
            </a:rPr>
            <a:t>円増加した。類似団体と比較しても高い水準となっており、これは、人口減少、類似団体と比較した職員数の多さが要因である。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その他主な構成要素の一つである補助費等は、子育て世代等への特別給付もあり、前年度から</a:t>
          </a:r>
          <a:r>
            <a:rPr kumimoji="1" lang="en-US" altLang="ja-JP" sz="1300">
              <a:latin typeface="ＭＳ Ｐゴシック" panose="020B0600070205080204" pitchFamily="50" charset="-128"/>
              <a:ea typeface="ＭＳ Ｐゴシック" panose="020B0600070205080204" pitchFamily="50" charset="-128"/>
            </a:rPr>
            <a:t>24,235</a:t>
          </a:r>
          <a:r>
            <a:rPr kumimoji="1" lang="ja-JP" altLang="en-US" sz="1300">
              <a:latin typeface="ＭＳ Ｐゴシック" panose="020B0600070205080204" pitchFamily="50" charset="-128"/>
              <a:ea typeface="ＭＳ Ｐゴシック" panose="020B0600070205080204" pitchFamily="50" charset="-128"/>
            </a:rPr>
            <a:t>円増加した。類似団体と比較しても高い水準となっており、今後も広域ごみ処理施設等の建設でさらなる増加が見込まれる。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普通建設事業費については、新規整備は減少傾向にあるものの、更新工事については増加傾向にあり、全体で</a:t>
          </a:r>
          <a:r>
            <a:rPr kumimoji="1" lang="en-US" altLang="ja-JP" sz="1300">
              <a:latin typeface="ＭＳ Ｐゴシック" panose="020B0600070205080204" pitchFamily="50" charset="-128"/>
              <a:ea typeface="ＭＳ Ｐゴシック" panose="020B0600070205080204" pitchFamily="50" charset="-128"/>
            </a:rPr>
            <a:t>10,515</a:t>
          </a:r>
          <a:r>
            <a:rPr kumimoji="1" lang="ja-JP" altLang="en-US" sz="1300">
              <a:latin typeface="ＭＳ Ｐゴシック" panose="020B0600070205080204" pitchFamily="50" charset="-128"/>
              <a:ea typeface="ＭＳ Ｐゴシック" panose="020B0600070205080204" pitchFamily="50" charset="-128"/>
            </a:rPr>
            <a:t>円増加した。今後も公共施設の長寿命化工事により増加が見込まれることから、公共施設のマネジメントにより総量圧縮の検討も必要である。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投資及び出資金については、前年から</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円増加し、類似団体等比較しても高い水準となっていることから公営企業会計の経営合理化を進める。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25,756
25,246
318.10
25,648,529
25,006,286
527,527
12,050,463
19,729,013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52451</xdr:rowOff>
    </xdr:from>
    <xdr:to>
      <xdr:col>24</xdr:col>
      <xdr:colOff>63500</xdr:colOff>
      <xdr:row>34</xdr:row>
      <xdr:rowOff>59118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1751"/>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59118</xdr:rowOff>
    </xdr:from>
    <xdr:to>
      <xdr:col>19</xdr:col>
      <xdr:colOff>177800</xdr:colOff>
      <xdr:row>34</xdr:row>
      <xdr:rowOff>111316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8418"/>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111316</xdr:rowOff>
    </xdr:from>
    <xdr:to>
      <xdr:col>15</xdr:col>
      <xdr:colOff>50800</xdr:colOff>
      <xdr:row>34</xdr:row>
      <xdr:rowOff>123317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061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100266</xdr:rowOff>
    </xdr:from>
    <xdr:to>
      <xdr:col>10</xdr:col>
      <xdr:colOff>114300</xdr:colOff>
      <xdr:row>34</xdr:row>
      <xdr:rowOff>123317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956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xdr:rowOff>
    </xdr:from>
    <xdr:to>
      <xdr:col>24</xdr:col>
      <xdr:colOff>114300</xdr:colOff>
      <xdr:row>34</xdr:row>
      <xdr:rowOff>103251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24528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8318</xdr:rowOff>
    </xdr:from>
    <xdr:to>
      <xdr:col>20</xdr:col>
      <xdr:colOff>38100</xdr:colOff>
      <xdr:row>34</xdr:row>
      <xdr:rowOff>109918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126445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60516</xdr:rowOff>
    </xdr:from>
    <xdr:to>
      <xdr:col>15</xdr:col>
      <xdr:colOff>101600</xdr:colOff>
      <xdr:row>34</xdr:row>
      <xdr:rowOff>162116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72517</xdr:rowOff>
    </xdr:from>
    <xdr:to>
      <xdr:col>10</xdr:col>
      <xdr:colOff>165100</xdr:colOff>
      <xdr:row>35</xdr:row>
      <xdr:rowOff>2667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19194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49466</xdr:rowOff>
    </xdr:from>
    <xdr:to>
      <xdr:col>6</xdr:col>
      <xdr:colOff>38100</xdr:colOff>
      <xdr:row>34</xdr:row>
      <xdr:rowOff>151066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167593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44611</xdr:rowOff>
    </xdr:from>
    <xdr:to>
      <xdr:col>24</xdr:col>
      <xdr:colOff>63500</xdr:colOff>
      <xdr:row>53</xdr:row>
      <xdr:rowOff>135037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31461"/>
          <a:ext cx="838200" cy="9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11510</xdr:rowOff>
    </xdr:from>
    <xdr:to>
      <xdr:col>19</xdr:col>
      <xdr:colOff>177800</xdr:colOff>
      <xdr:row>53</xdr:row>
      <xdr:rowOff>44611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755460"/>
          <a:ext cx="889000" cy="37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71613</xdr:rowOff>
    </xdr:from>
    <xdr:to>
      <xdr:col>15</xdr:col>
      <xdr:colOff>50800</xdr:colOff>
      <xdr:row>51</xdr:row>
      <xdr:rowOff>11510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644113"/>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71613</xdr:rowOff>
    </xdr:from>
    <xdr:to>
      <xdr:col>10</xdr:col>
      <xdr:colOff>114300</xdr:colOff>
      <xdr:row>53</xdr:row>
      <xdr:rowOff>125143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644113"/>
          <a:ext cx="889000" cy="56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20647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84237</xdr:rowOff>
    </xdr:from>
    <xdr:to>
      <xdr:col>24</xdr:col>
      <xdr:colOff>114300</xdr:colOff>
      <xdr:row>54</xdr:row>
      <xdr:rowOff>14387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107114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165261</xdr:rowOff>
    </xdr:from>
    <xdr:to>
      <xdr:col>20</xdr:col>
      <xdr:colOff>38100</xdr:colOff>
      <xdr:row>53</xdr:row>
      <xdr:rowOff>95411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111938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132160</xdr:rowOff>
    </xdr:from>
    <xdr:to>
      <xdr:col>15</xdr:col>
      <xdr:colOff>101600</xdr:colOff>
      <xdr:row>51</xdr:row>
      <xdr:rowOff>62310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78837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7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20813</xdr:rowOff>
    </xdr:from>
    <xdr:to>
      <xdr:col>10</xdr:col>
      <xdr:colOff>165100</xdr:colOff>
      <xdr:row>50</xdr:row>
      <xdr:rowOff>122413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5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138940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3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74343</xdr:rowOff>
    </xdr:from>
    <xdr:to>
      <xdr:col>6</xdr:col>
      <xdr:colOff>38100</xdr:colOff>
      <xdr:row>54</xdr:row>
      <xdr:rowOff>4493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21020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42490</xdr:rowOff>
    </xdr:from>
    <xdr:to>
      <xdr:col>24</xdr:col>
      <xdr:colOff>63500</xdr:colOff>
      <xdr:row>72</xdr:row>
      <xdr:rowOff>53017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15440"/>
          <a:ext cx="838200" cy="18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82397</xdr:rowOff>
    </xdr:from>
    <xdr:to>
      <xdr:col>19</xdr:col>
      <xdr:colOff>177800</xdr:colOff>
      <xdr:row>72</xdr:row>
      <xdr:rowOff>53017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255347"/>
          <a:ext cx="889000" cy="14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82397</xdr:rowOff>
    </xdr:from>
    <xdr:to>
      <xdr:col>15</xdr:col>
      <xdr:colOff>50800</xdr:colOff>
      <xdr:row>73</xdr:row>
      <xdr:rowOff>122327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55347"/>
          <a:ext cx="889000" cy="3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122327</xdr:rowOff>
    </xdr:from>
    <xdr:to>
      <xdr:col>10</xdr:col>
      <xdr:colOff>114300</xdr:colOff>
      <xdr:row>74</xdr:row>
      <xdr:rowOff>3825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38177"/>
          <a:ext cx="8890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163140</xdr:rowOff>
    </xdr:from>
    <xdr:to>
      <xdr:col>24</xdr:col>
      <xdr:colOff>114300</xdr:colOff>
      <xdr:row>71</xdr:row>
      <xdr:rowOff>93290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1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2217</xdr:rowOff>
    </xdr:from>
    <xdr:to>
      <xdr:col>20</xdr:col>
      <xdr:colOff>38100</xdr:colOff>
      <xdr:row>72</xdr:row>
      <xdr:rowOff>103817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4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120344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31597</xdr:rowOff>
    </xdr:from>
    <xdr:to>
      <xdr:col>15</xdr:col>
      <xdr:colOff>101600</xdr:colOff>
      <xdr:row>71</xdr:row>
      <xdr:rowOff>133197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149724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97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71527</xdr:rowOff>
    </xdr:from>
    <xdr:to>
      <xdr:col>10</xdr:col>
      <xdr:colOff>165100</xdr:colOff>
      <xdr:row>74</xdr:row>
      <xdr:rowOff>1677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18204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124475</xdr:rowOff>
    </xdr:from>
    <xdr:to>
      <xdr:col>6</xdr:col>
      <xdr:colOff>38100</xdr:colOff>
      <xdr:row>74</xdr:row>
      <xdr:rowOff>54625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71152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108001</xdr:rowOff>
    </xdr:from>
    <xdr:to>
      <xdr:col>24</xdr:col>
      <xdr:colOff>63500</xdr:colOff>
      <xdr:row>93</xdr:row>
      <xdr:rowOff>158674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881401"/>
          <a:ext cx="8382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158674</xdr:rowOff>
    </xdr:from>
    <xdr:to>
      <xdr:col>19</xdr:col>
      <xdr:colOff>177800</xdr:colOff>
      <xdr:row>94</xdr:row>
      <xdr:rowOff>44107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0352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44107</xdr:rowOff>
    </xdr:from>
    <xdr:to>
      <xdr:col>15</xdr:col>
      <xdr:colOff>50800</xdr:colOff>
      <xdr:row>95</xdr:row>
      <xdr:rowOff>37840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0407"/>
          <a:ext cx="889000" cy="1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37840</xdr:rowOff>
    </xdr:from>
    <xdr:to>
      <xdr:col>10</xdr:col>
      <xdr:colOff>114300</xdr:colOff>
      <xdr:row>96</xdr:row>
      <xdr:rowOff>1588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25590"/>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57201</xdr:rowOff>
    </xdr:from>
    <xdr:to>
      <xdr:col>24</xdr:col>
      <xdr:colOff>114300</xdr:colOff>
      <xdr:row>92</xdr:row>
      <xdr:rowOff>158801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80078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107874</xdr:rowOff>
    </xdr:from>
    <xdr:to>
      <xdr:col>20</xdr:col>
      <xdr:colOff>38100</xdr:colOff>
      <xdr:row>94</xdr:row>
      <xdr:rowOff>38024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54551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164757</xdr:rowOff>
    </xdr:from>
    <xdr:to>
      <xdr:col>15</xdr:col>
      <xdr:colOff>101600</xdr:colOff>
      <xdr:row>94</xdr:row>
      <xdr:rowOff>94907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111434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8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158490</xdr:rowOff>
    </xdr:from>
    <xdr:to>
      <xdr:col>10</xdr:col>
      <xdr:colOff>165100</xdr:colOff>
      <xdr:row>95</xdr:row>
      <xdr:rowOff>88640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122238</xdr:rowOff>
    </xdr:from>
    <xdr:to>
      <xdr:col>6</xdr:col>
      <xdr:colOff>38100</xdr:colOff>
      <xdr:row>96</xdr:row>
      <xdr:rowOff>52388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43515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0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68997</xdr:rowOff>
    </xdr:from>
    <xdr:to>
      <xdr:col>55</xdr:col>
      <xdr:colOff>0</xdr:colOff>
      <xdr:row>39</xdr:row>
      <xdr:rowOff>69487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554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69487</xdr:rowOff>
    </xdr:from>
    <xdr:to>
      <xdr:col>50</xdr:col>
      <xdr:colOff>114300</xdr:colOff>
      <xdr:row>39</xdr:row>
      <xdr:rowOff>69814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5603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69814</xdr:rowOff>
    </xdr:from>
    <xdr:to>
      <xdr:col>45</xdr:col>
      <xdr:colOff>177800</xdr:colOff>
      <xdr:row>39</xdr:row>
      <xdr:rowOff>70467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69814</xdr:rowOff>
    </xdr:from>
    <xdr:to>
      <xdr:col>41</xdr:col>
      <xdr:colOff>50800</xdr:colOff>
      <xdr:row>39</xdr:row>
      <xdr:rowOff>70467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18197</xdr:rowOff>
    </xdr:from>
    <xdr:to>
      <xdr:col>55</xdr:col>
      <xdr:colOff>50800</xdr:colOff>
      <xdr:row>39</xdr:row>
      <xdr:rowOff>119797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104574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18687</xdr:rowOff>
    </xdr:from>
    <xdr:to>
      <xdr:col>50</xdr:col>
      <xdr:colOff>165100</xdr:colOff>
      <xdr:row>39</xdr:row>
      <xdr:rowOff>120287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111414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19014</xdr:rowOff>
    </xdr:from>
    <xdr:to>
      <xdr:col>46</xdr:col>
      <xdr:colOff>38100</xdr:colOff>
      <xdr:row>39</xdr:row>
      <xdr:rowOff>120614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111741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19667</xdr:rowOff>
    </xdr:from>
    <xdr:to>
      <xdr:col>41</xdr:col>
      <xdr:colOff>101600</xdr:colOff>
      <xdr:row>39</xdr:row>
      <xdr:rowOff>121267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112394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19014</xdr:rowOff>
    </xdr:from>
    <xdr:to>
      <xdr:col>36</xdr:col>
      <xdr:colOff>165100</xdr:colOff>
      <xdr:row>39</xdr:row>
      <xdr:rowOff>120614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111741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96076</xdr:rowOff>
    </xdr:from>
    <xdr:to>
      <xdr:col>55</xdr:col>
      <xdr:colOff>0</xdr:colOff>
      <xdr:row>53</xdr:row>
      <xdr:rowOff>114478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182926"/>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114478</xdr:rowOff>
    </xdr:from>
    <xdr:to>
      <xdr:col>50</xdr:col>
      <xdr:colOff>114300</xdr:colOff>
      <xdr:row>54</xdr:row>
      <xdr:rowOff>24619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01328"/>
          <a:ext cx="889000" cy="8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8807</xdr:rowOff>
    </xdr:from>
    <xdr:to>
      <xdr:col>45</xdr:col>
      <xdr:colOff>177800</xdr:colOff>
      <xdr:row>54</xdr:row>
      <xdr:rowOff>24619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924207"/>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8807</xdr:rowOff>
    </xdr:from>
    <xdr:to>
      <xdr:col>41</xdr:col>
      <xdr:colOff>50800</xdr:colOff>
      <xdr:row>53</xdr:row>
      <xdr:rowOff>96551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924207"/>
          <a:ext cx="889000" cy="25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45276</xdr:rowOff>
    </xdr:from>
    <xdr:to>
      <xdr:col>55</xdr:col>
      <xdr:colOff>50800</xdr:colOff>
      <xdr:row>53</xdr:row>
      <xdr:rowOff>146876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68153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63678</xdr:rowOff>
    </xdr:from>
    <xdr:to>
      <xdr:col>50</xdr:col>
      <xdr:colOff>165100</xdr:colOff>
      <xdr:row>53</xdr:row>
      <xdr:rowOff>165278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9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145269</xdr:rowOff>
    </xdr:from>
    <xdr:to>
      <xdr:col>46</xdr:col>
      <xdr:colOff>38100</xdr:colOff>
      <xdr:row>54</xdr:row>
      <xdr:rowOff>75419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91946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129457</xdr:rowOff>
    </xdr:from>
    <xdr:to>
      <xdr:col>41</xdr:col>
      <xdr:colOff>101600</xdr:colOff>
      <xdr:row>52</xdr:row>
      <xdr:rowOff>59607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76134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6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45751</xdr:rowOff>
    </xdr:from>
    <xdr:to>
      <xdr:col>36</xdr:col>
      <xdr:colOff>165100</xdr:colOff>
      <xdr:row>53</xdr:row>
      <xdr:rowOff>147351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1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163878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6259</xdr:rowOff>
    </xdr:from>
    <xdr:to>
      <xdr:col>55</xdr:col>
      <xdr:colOff>0</xdr:colOff>
      <xdr:row>78</xdr:row>
      <xdr:rowOff>22619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79359"/>
          <a:ext cx="8382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6259</xdr:rowOff>
    </xdr:from>
    <xdr:to>
      <xdr:col>50</xdr:col>
      <xdr:colOff>114300</xdr:colOff>
      <xdr:row>78</xdr:row>
      <xdr:rowOff>23205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79359"/>
          <a:ext cx="8890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23205</xdr:rowOff>
    </xdr:from>
    <xdr:to>
      <xdr:col>45</xdr:col>
      <xdr:colOff>177800</xdr:colOff>
      <xdr:row>78</xdr:row>
      <xdr:rowOff>69214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96305"/>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69214</xdr:rowOff>
    </xdr:from>
    <xdr:to>
      <xdr:col>41</xdr:col>
      <xdr:colOff>50800</xdr:colOff>
      <xdr:row>78</xdr:row>
      <xdr:rowOff>105524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2314"/>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143269</xdr:rowOff>
    </xdr:from>
    <xdr:to>
      <xdr:col>55</xdr:col>
      <xdr:colOff>50800</xdr:colOff>
      <xdr:row>78</xdr:row>
      <xdr:rowOff>73419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121696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126909</xdr:rowOff>
    </xdr:from>
    <xdr:to>
      <xdr:col>50</xdr:col>
      <xdr:colOff>165100</xdr:colOff>
      <xdr:row>78</xdr:row>
      <xdr:rowOff>57059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48186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143855</xdr:rowOff>
    </xdr:from>
    <xdr:to>
      <xdr:col>46</xdr:col>
      <xdr:colOff>38100</xdr:colOff>
      <xdr:row>78</xdr:row>
      <xdr:rowOff>74005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90532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18414</xdr:rowOff>
    </xdr:from>
    <xdr:to>
      <xdr:col>41</xdr:col>
      <xdr:colOff>101600</xdr:colOff>
      <xdr:row>78</xdr:row>
      <xdr:rowOff>120014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111141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54724</xdr:rowOff>
    </xdr:from>
    <xdr:to>
      <xdr:col>36</xdr:col>
      <xdr:colOff>165100</xdr:colOff>
      <xdr:row>78</xdr:row>
      <xdr:rowOff>156324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147451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1527</xdr:rowOff>
    </xdr:from>
    <xdr:to>
      <xdr:col>55</xdr:col>
      <xdr:colOff>0</xdr:colOff>
      <xdr:row>95</xdr:row>
      <xdr:rowOff>90943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9277"/>
          <a:ext cx="8382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151701</xdr:rowOff>
    </xdr:from>
    <xdr:to>
      <xdr:col>50</xdr:col>
      <xdr:colOff>114300</xdr:colOff>
      <xdr:row>95</xdr:row>
      <xdr:rowOff>90943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68001"/>
          <a:ext cx="889000" cy="1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151701</xdr:rowOff>
    </xdr:from>
    <xdr:to>
      <xdr:col>45</xdr:col>
      <xdr:colOff>177800</xdr:colOff>
      <xdr:row>96</xdr:row>
      <xdr:rowOff>26250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68001"/>
          <a:ext cx="889000" cy="2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26250</xdr:rowOff>
    </xdr:from>
    <xdr:to>
      <xdr:col>41</xdr:col>
      <xdr:colOff>50800</xdr:colOff>
      <xdr:row>97</xdr:row>
      <xdr:rowOff>36488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85450"/>
          <a:ext cx="889000" cy="18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122177</xdr:rowOff>
    </xdr:from>
    <xdr:to>
      <xdr:col>55</xdr:col>
      <xdr:colOff>50800</xdr:colOff>
      <xdr:row>95</xdr:row>
      <xdr:rowOff>52327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145054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40143</xdr:rowOff>
    </xdr:from>
    <xdr:to>
      <xdr:col>50</xdr:col>
      <xdr:colOff>165100</xdr:colOff>
      <xdr:row>95</xdr:row>
      <xdr:rowOff>141743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0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100901</xdr:rowOff>
    </xdr:from>
    <xdr:to>
      <xdr:col>46</xdr:col>
      <xdr:colOff>38100</xdr:colOff>
      <xdr:row>95</xdr:row>
      <xdr:rowOff>31051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47578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146900</xdr:rowOff>
    </xdr:from>
    <xdr:to>
      <xdr:col>41</xdr:col>
      <xdr:colOff>101600</xdr:colOff>
      <xdr:row>96</xdr:row>
      <xdr:rowOff>77050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68177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157138</xdr:rowOff>
    </xdr:from>
    <xdr:to>
      <xdr:col>36</xdr:col>
      <xdr:colOff>165100</xdr:colOff>
      <xdr:row>97</xdr:row>
      <xdr:rowOff>87288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78415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108915</xdr:rowOff>
    </xdr:from>
    <xdr:to>
      <xdr:col>85</xdr:col>
      <xdr:colOff>127000</xdr:colOff>
      <xdr:row>34</xdr:row>
      <xdr:rowOff>75692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66765"/>
          <a:ext cx="8382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75692</xdr:rowOff>
    </xdr:from>
    <xdr:to>
      <xdr:col>81</xdr:col>
      <xdr:colOff>50800</xdr:colOff>
      <xdr:row>35</xdr:row>
      <xdr:rowOff>28677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04992"/>
          <a:ext cx="889000" cy="1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139281</xdr:rowOff>
    </xdr:from>
    <xdr:to>
      <xdr:col>76</xdr:col>
      <xdr:colOff>114300</xdr:colOff>
      <xdr:row>35</xdr:row>
      <xdr:rowOff>28677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68581"/>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139281</xdr:rowOff>
    </xdr:from>
    <xdr:to>
      <xdr:col>71</xdr:col>
      <xdr:colOff>177800</xdr:colOff>
      <xdr:row>35</xdr:row>
      <xdr:rowOff>63195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968581"/>
          <a:ext cx="889000" cy="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58115</xdr:rowOff>
    </xdr:from>
    <xdr:to>
      <xdr:col>85</xdr:col>
      <xdr:colOff>177800</xdr:colOff>
      <xdr:row>33</xdr:row>
      <xdr:rowOff>159715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80992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24892</xdr:rowOff>
    </xdr:from>
    <xdr:to>
      <xdr:col>81</xdr:col>
      <xdr:colOff>101600</xdr:colOff>
      <xdr:row>34</xdr:row>
      <xdr:rowOff>126492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143019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149327</xdr:rowOff>
    </xdr:from>
    <xdr:to>
      <xdr:col>76</xdr:col>
      <xdr:colOff>165100</xdr:colOff>
      <xdr:row>35</xdr:row>
      <xdr:rowOff>79477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96004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88481</xdr:rowOff>
    </xdr:from>
    <xdr:to>
      <xdr:col>72</xdr:col>
      <xdr:colOff>38100</xdr:colOff>
      <xdr:row>35</xdr:row>
      <xdr:rowOff>18631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35158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6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12395</xdr:rowOff>
    </xdr:from>
    <xdr:to>
      <xdr:col>67</xdr:col>
      <xdr:colOff>101600</xdr:colOff>
      <xdr:row>35</xdr:row>
      <xdr:rowOff>113995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130522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155604</xdr:rowOff>
    </xdr:from>
    <xdr:to>
      <xdr:col>85</xdr:col>
      <xdr:colOff>127000</xdr:colOff>
      <xdr:row>52</xdr:row>
      <xdr:rowOff>123975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8728104"/>
          <a:ext cx="838200" cy="3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123975</xdr:rowOff>
    </xdr:from>
    <xdr:to>
      <xdr:col>81</xdr:col>
      <xdr:colOff>50800</xdr:colOff>
      <xdr:row>55</xdr:row>
      <xdr:rowOff>75202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039375"/>
          <a:ext cx="889000" cy="46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5969</xdr:rowOff>
    </xdr:from>
    <xdr:to>
      <xdr:col>76</xdr:col>
      <xdr:colOff>114300</xdr:colOff>
      <xdr:row>55</xdr:row>
      <xdr:rowOff>75202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092819"/>
          <a:ext cx="889000" cy="4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146215</xdr:rowOff>
    </xdr:from>
    <xdr:to>
      <xdr:col>71</xdr:col>
      <xdr:colOff>177800</xdr:colOff>
      <xdr:row>53</xdr:row>
      <xdr:rowOff>5969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547265"/>
          <a:ext cx="889000" cy="5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59000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104804</xdr:rowOff>
    </xdr:from>
    <xdr:to>
      <xdr:col>85</xdr:col>
      <xdr:colOff>177800</xdr:colOff>
      <xdr:row>51</xdr:row>
      <xdr:rowOff>34954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57831</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63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73175</xdr:rowOff>
    </xdr:from>
    <xdr:to>
      <xdr:col>81</xdr:col>
      <xdr:colOff>101600</xdr:colOff>
      <xdr:row>53</xdr:row>
      <xdr:rowOff>3325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89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19852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76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24402</xdr:rowOff>
    </xdr:from>
    <xdr:to>
      <xdr:col>76</xdr:col>
      <xdr:colOff>165100</xdr:colOff>
      <xdr:row>55</xdr:row>
      <xdr:rowOff>126002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142529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126619</xdr:rowOff>
    </xdr:from>
    <xdr:to>
      <xdr:col>72</xdr:col>
      <xdr:colOff>38100</xdr:colOff>
      <xdr:row>53</xdr:row>
      <xdr:rowOff>56769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0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73296</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81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95415</xdr:rowOff>
    </xdr:from>
    <xdr:to>
      <xdr:col>67</xdr:col>
      <xdr:colOff>101600</xdr:colOff>
      <xdr:row>50</xdr:row>
      <xdr:rowOff>25565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4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42092</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14795" y="827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62833</xdr:rowOff>
    </xdr:from>
    <xdr:to>
      <xdr:col>85</xdr:col>
      <xdr:colOff>127000</xdr:colOff>
      <xdr:row>77</xdr:row>
      <xdr:rowOff>126670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93033"/>
          <a:ext cx="8382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21685</xdr:rowOff>
    </xdr:from>
    <xdr:to>
      <xdr:col>81</xdr:col>
      <xdr:colOff>50800</xdr:colOff>
      <xdr:row>77</xdr:row>
      <xdr:rowOff>126670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23335"/>
          <a:ext cx="889000" cy="1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21685</xdr:rowOff>
    </xdr:from>
    <xdr:to>
      <xdr:col>76</xdr:col>
      <xdr:colOff>114300</xdr:colOff>
      <xdr:row>77</xdr:row>
      <xdr:rowOff>43287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23335"/>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43287</xdr:rowOff>
    </xdr:from>
    <xdr:to>
      <xdr:col>71</xdr:col>
      <xdr:colOff>177800</xdr:colOff>
      <xdr:row>77</xdr:row>
      <xdr:rowOff>169647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44937"/>
          <a:ext cx="889000" cy="1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12033</xdr:rowOff>
    </xdr:from>
    <xdr:to>
      <xdr:col>85</xdr:col>
      <xdr:colOff>177800</xdr:colOff>
      <xdr:row>76</xdr:row>
      <xdr:rowOff>113633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161910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75870</xdr:rowOff>
    </xdr:from>
    <xdr:to>
      <xdr:col>81</xdr:col>
      <xdr:colOff>101600</xdr:colOff>
      <xdr:row>78</xdr:row>
      <xdr:rowOff>6020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168597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142335</xdr:rowOff>
    </xdr:from>
    <xdr:to>
      <xdr:col>76</xdr:col>
      <xdr:colOff>165100</xdr:colOff>
      <xdr:row>77</xdr:row>
      <xdr:rowOff>72485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63612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6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163937</xdr:rowOff>
    </xdr:from>
    <xdr:to>
      <xdr:col>72</xdr:col>
      <xdr:colOff>38100</xdr:colOff>
      <xdr:row>77</xdr:row>
      <xdr:rowOff>94087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85214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8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118847</xdr:rowOff>
    </xdr:from>
    <xdr:to>
      <xdr:col>67</xdr:col>
      <xdr:colOff>101600</xdr:colOff>
      <xdr:row>78</xdr:row>
      <xdr:rowOff>48997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40124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4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26071</xdr:rowOff>
    </xdr:from>
    <xdr:to>
      <xdr:col>85</xdr:col>
      <xdr:colOff>127000</xdr:colOff>
      <xdr:row>92</xdr:row>
      <xdr:rowOff>74121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799471"/>
          <a:ext cx="8382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26071</xdr:rowOff>
    </xdr:from>
    <xdr:to>
      <xdr:col>81</xdr:col>
      <xdr:colOff>50800</xdr:colOff>
      <xdr:row>93</xdr:row>
      <xdr:rowOff>130527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799471"/>
          <a:ext cx="889000" cy="27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103110</xdr:rowOff>
    </xdr:from>
    <xdr:to>
      <xdr:col>76</xdr:col>
      <xdr:colOff>114300</xdr:colOff>
      <xdr:row>93</xdr:row>
      <xdr:rowOff>130527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705060"/>
          <a:ext cx="889000" cy="3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103110</xdr:rowOff>
    </xdr:from>
    <xdr:to>
      <xdr:col>71</xdr:col>
      <xdr:colOff>177800</xdr:colOff>
      <xdr:row>94</xdr:row>
      <xdr:rowOff>68476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705060"/>
          <a:ext cx="889000" cy="4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23321</xdr:rowOff>
    </xdr:from>
    <xdr:to>
      <xdr:col>85</xdr:col>
      <xdr:colOff>177800</xdr:colOff>
      <xdr:row>92</xdr:row>
      <xdr:rowOff>124921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46198</xdr:rowOff>
    </xdr:from>
    <xdr:ext cx="599010"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4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146721</xdr:rowOff>
    </xdr:from>
    <xdr:to>
      <xdr:col>81</xdr:col>
      <xdr:colOff>101600</xdr:colOff>
      <xdr:row>92</xdr:row>
      <xdr:rowOff>76871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93398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5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79727</xdr:rowOff>
    </xdr:from>
    <xdr:to>
      <xdr:col>76</xdr:col>
      <xdr:colOff>165100</xdr:colOff>
      <xdr:row>94</xdr:row>
      <xdr:rowOff>9877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26404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52310</xdr:rowOff>
    </xdr:from>
    <xdr:to>
      <xdr:col>72</xdr:col>
      <xdr:colOff>38100</xdr:colOff>
      <xdr:row>91</xdr:row>
      <xdr:rowOff>153910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170437</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42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17676</xdr:rowOff>
    </xdr:from>
    <xdr:to>
      <xdr:col>67</xdr:col>
      <xdr:colOff>101600</xdr:colOff>
      <xdr:row>94</xdr:row>
      <xdr:rowOff>119276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135803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目的別歳出のうち大きな割合を占めるのは、総務費、民生費、教育費、公債費であり、全体の</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％を占める。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総務費、公債費はそれぞれ</a:t>
          </a:r>
          <a:r>
            <a:rPr kumimoji="1" lang="en-US" altLang="ja-JP" sz="1300">
              <a:latin typeface="ＭＳ Ｐゴシック" panose="020B0600070205080204" pitchFamily="50" charset="-128"/>
              <a:ea typeface="ＭＳ Ｐゴシック" panose="020B0600070205080204" pitchFamily="50" charset="-128"/>
            </a:rPr>
            <a:t>19,778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3,363</a:t>
          </a:r>
          <a:r>
            <a:rPr kumimoji="1" lang="ja-JP" altLang="en-US" sz="1300">
              <a:latin typeface="ＭＳ Ｐゴシック" panose="020B0600070205080204" pitchFamily="50" charset="-128"/>
              <a:ea typeface="ＭＳ Ｐゴシック" panose="020B0600070205080204" pitchFamily="50" charset="-128"/>
            </a:rPr>
            <a:t>円減少したものの、民生費、教育費はそれぞれ、</a:t>
          </a:r>
          <a:r>
            <a:rPr kumimoji="1" lang="en-US" altLang="ja-JP" sz="1300">
              <a:latin typeface="ＭＳ Ｐゴシック" panose="020B0600070205080204" pitchFamily="50" charset="-128"/>
              <a:ea typeface="ＭＳ Ｐゴシック" panose="020B0600070205080204" pitchFamily="50" charset="-128"/>
            </a:rPr>
            <a:t>16,717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19,063</a:t>
          </a:r>
          <a:r>
            <a:rPr kumimoji="1" lang="ja-JP" altLang="en-US" sz="1300">
              <a:latin typeface="ＭＳ Ｐゴシック" panose="020B0600070205080204" pitchFamily="50" charset="-128"/>
              <a:ea typeface="ＭＳ Ｐゴシック" panose="020B0600070205080204" pitchFamily="50" charset="-128"/>
            </a:rPr>
            <a:t>円増加した。教育費については教育施設の長寿命化工事等を行ったこと、民生費については、価格高騰による支援金等の交付が大きな要因である。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公債費については、前年度から減少したものの今後も大規模な普通建設事業費（更新整備）とそれに伴う起債が必要となり、負担が高まることが想定される。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令和５年度の実質収支は前年度から</a:t>
          </a:r>
          <a:r>
            <a:rPr kumimoji="1" lang="en-US" altLang="ja-JP" sz="1400">
              <a:latin typeface="ＭＳ ゴシック" pitchFamily="49" charset="-128"/>
              <a:ea typeface="ＭＳ ゴシック" pitchFamily="49" charset="-128"/>
            </a:rPr>
            <a:t>17,508</a:t>
          </a:r>
          <a:r>
            <a:rPr kumimoji="1" lang="ja-JP" altLang="en-US" sz="1400">
              <a:latin typeface="ＭＳ ゴシック" pitchFamily="49" charset="-128"/>
              <a:ea typeface="ＭＳ ゴシック" pitchFamily="49" charset="-128"/>
            </a:rPr>
            <a:t>千円減少したものの、</a:t>
          </a:r>
          <a:r>
            <a:rPr kumimoji="1" lang="en-US" altLang="ja-JP" sz="1400">
              <a:latin typeface="ＭＳ ゴシック" pitchFamily="49" charset="-128"/>
              <a:ea typeface="ＭＳ ゴシック" pitchFamily="49" charset="-128"/>
            </a:rPr>
            <a:t>527,527</a:t>
          </a:r>
          <a:r>
            <a:rPr kumimoji="1" lang="ja-JP" altLang="en-US" sz="1400">
              <a:latin typeface="ＭＳ ゴシック" pitchFamily="49" charset="-128"/>
              <a:ea typeface="ＭＳ ゴシック" pitchFamily="49" charset="-128"/>
            </a:rPr>
            <a:t>千円であり、黒字の状態を維持している。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財政調整基金の残高は</a:t>
          </a:r>
          <a:r>
            <a:rPr kumimoji="1" lang="en-US" altLang="ja-JP" sz="1400">
              <a:latin typeface="ＭＳ ゴシック" pitchFamily="49" charset="-128"/>
              <a:ea typeface="ＭＳ ゴシック" pitchFamily="49" charset="-128"/>
            </a:rPr>
            <a:t>37,210</a:t>
          </a:r>
          <a:r>
            <a:rPr kumimoji="1" lang="ja-JP" altLang="en-US" sz="1400">
              <a:latin typeface="ＭＳ ゴシック" pitchFamily="49" charset="-128"/>
              <a:ea typeface="ＭＳ ゴシック" pitchFamily="49" charset="-128"/>
            </a:rPr>
            <a:t>千円積立てたものの、</a:t>
          </a:r>
          <a:r>
            <a:rPr kumimoji="1" lang="en-US" altLang="ja-JP" sz="1400">
              <a:latin typeface="ＭＳ ゴシック" pitchFamily="49" charset="-128"/>
              <a:ea typeface="ＭＳ ゴシック" pitchFamily="49" charset="-128"/>
            </a:rPr>
            <a:t>209,194</a:t>
          </a:r>
          <a:r>
            <a:rPr kumimoji="1" lang="ja-JP" altLang="en-US" sz="1400">
              <a:latin typeface="ＭＳ ゴシック" pitchFamily="49" charset="-128"/>
              <a:ea typeface="ＭＳ ゴシック" pitchFamily="49" charset="-128"/>
            </a:rPr>
            <a:t>千円取り崩したことで、最終的に</a:t>
          </a:r>
          <a:r>
            <a:rPr kumimoji="1" lang="en-US" altLang="ja-JP" sz="1400">
              <a:latin typeface="ＭＳ ゴシック" pitchFamily="49" charset="-128"/>
              <a:ea typeface="ＭＳ ゴシック" pitchFamily="49" charset="-128"/>
            </a:rPr>
            <a:t>171,984</a:t>
          </a:r>
          <a:r>
            <a:rPr kumimoji="1" lang="ja-JP" altLang="en-US" sz="1400">
              <a:latin typeface="ＭＳ ゴシック" pitchFamily="49" charset="-128"/>
              <a:ea typeface="ＭＳ ゴシック" pitchFamily="49" charset="-128"/>
            </a:rPr>
            <a:t>千円減少し、標準財政規模に対する比率は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実質単年度収支についても</a:t>
          </a:r>
          <a:r>
            <a:rPr kumimoji="1" lang="en-US" altLang="ja-JP" sz="1400">
              <a:latin typeface="ＭＳ ゴシック" pitchFamily="49" charset="-128"/>
              <a:ea typeface="ＭＳ ゴシック" pitchFamily="49" charset="-128"/>
            </a:rPr>
            <a:t>319,809</a:t>
          </a:r>
          <a:r>
            <a:rPr kumimoji="1" lang="ja-JP" altLang="en-US" sz="1400">
              <a:latin typeface="ＭＳ ゴシック" pitchFamily="49" charset="-128"/>
              <a:ea typeface="ＭＳ ゴシック" pitchFamily="49" charset="-128"/>
            </a:rPr>
            <a:t>千円減少したものの、</a:t>
          </a:r>
          <a:r>
            <a:rPr kumimoji="1" lang="en-US" altLang="ja-JP" sz="1400">
              <a:latin typeface="ＭＳ ゴシック" pitchFamily="49" charset="-128"/>
              <a:ea typeface="ＭＳ ゴシック" pitchFamily="49" charset="-128"/>
            </a:rPr>
            <a:t>89,406</a:t>
          </a:r>
          <a:r>
            <a:rPr kumimoji="1" lang="ja-JP" altLang="en-US" sz="1400">
              <a:latin typeface="ＭＳ ゴシック" pitchFamily="49" charset="-128"/>
              <a:ea typeface="ＭＳ ゴシック" pitchFamily="49" charset="-128"/>
            </a:rPr>
            <a:t>千円であり、黒字の状態を維持している。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過去５年間においては、いずれの年度でもすべての会計で黒字となっている。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現在のところ財政運営は健全であると判断できる。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今後も財政の健全性を維持できるよう努める。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42143_&#22269;&#2648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67.7</v>
          </cell>
          <cell r="BX53">
            <v>68.5</v>
          </cell>
          <cell r="CF53">
            <v>69.3</v>
          </cell>
          <cell r="CN53">
            <v>70.7</v>
          </cell>
          <cell r="CV53">
            <v>71.400000000000006</v>
          </cell>
        </row>
        <row r="55">
          <cell r="AN55" t="str">
            <v>類似団体内平均値</v>
          </cell>
          <cell r="BP55">
            <v>14.9</v>
          </cell>
          <cell r="BX55">
            <v>14.5</v>
          </cell>
          <cell r="CF55">
            <v>13.3</v>
          </cell>
          <cell r="CN55">
            <v>5.4</v>
          </cell>
          <cell r="CV55">
            <v>0</v>
          </cell>
        </row>
        <row r="57">
          <cell r="BP57">
            <v>58.5</v>
          </cell>
          <cell r="BX57">
            <v>58.9</v>
          </cell>
          <cell r="CF57">
            <v>61.5</v>
          </cell>
          <cell r="CN57">
            <v>62.3</v>
          </cell>
          <cell r="CV57">
            <v>63.5</v>
          </cell>
        </row>
        <row r="72">
          <cell r="BP72" t="str">
            <v>R01</v>
          </cell>
          <cell r="BX72" t="str">
            <v>R02</v>
          </cell>
          <cell r="CF72" t="str">
            <v>R03</v>
          </cell>
          <cell r="CN72" t="str">
            <v>R04</v>
          </cell>
          <cell r="CV72" t="str">
            <v>R05</v>
          </cell>
        </row>
        <row r="73">
          <cell r="AN73" t="str">
            <v>当該団体値</v>
          </cell>
        </row>
        <row r="75">
          <cell r="BP75">
            <v>7.4</v>
          </cell>
          <cell r="BX75">
            <v>5.4</v>
          </cell>
          <cell r="CF75">
            <v>4.5</v>
          </cell>
          <cell r="CN75">
            <v>3.9</v>
          </cell>
          <cell r="CV75">
            <v>4.5</v>
          </cell>
        </row>
        <row r="77">
          <cell r="AN77" t="str">
            <v>類似団体内平均値</v>
          </cell>
          <cell r="BP77">
            <v>14.9</v>
          </cell>
          <cell r="BX77">
            <v>14.5</v>
          </cell>
          <cell r="CF77">
            <v>13.3</v>
          </cell>
          <cell r="CN77">
            <v>5.4</v>
          </cell>
          <cell r="CV77">
            <v>0</v>
          </cell>
        </row>
        <row r="79">
          <cell r="BP79">
            <v>8.5</v>
          </cell>
          <cell r="BX79">
            <v>8.4</v>
          </cell>
          <cell r="CF79">
            <v>8.4</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25648529</v>
      </c>
      <c r="BO4" s="358"/>
      <c r="BP4" s="358"/>
      <c r="BQ4" s="358"/>
      <c r="BR4" s="358"/>
      <c r="BS4" s="358"/>
      <c r="BT4" s="358"/>
      <c r="BU4" s="359"/>
      <c r="BV4" s="357">
        <v>25097011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4.4000000000000004</v>
      </c>
      <c r="CU4" s="364"/>
      <c r="CV4" s="364"/>
      <c r="CW4" s="364"/>
      <c r="CX4" s="364"/>
      <c r="CY4" s="364"/>
      <c r="CZ4" s="364"/>
      <c r="DA4" s="365"/>
      <c r="DB4" s="363">
        <v>4.5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25006286</v>
      </c>
      <c r="BO5" s="395"/>
      <c r="BP5" s="395"/>
      <c r="BQ5" s="395"/>
      <c r="BR5" s="395"/>
      <c r="BS5" s="395"/>
      <c r="BT5" s="395"/>
      <c r="BU5" s="396"/>
      <c r="BV5" s="394">
        <v>24464697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94.6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642243</v>
      </c>
      <c r="BO6" s="395"/>
      <c r="BP6" s="395"/>
      <c r="BQ6" s="395"/>
      <c r="BR6" s="395"/>
      <c r="BS6" s="395"/>
      <c r="BT6" s="395"/>
      <c r="BU6" s="396"/>
      <c r="BV6" s="394">
        <v>632314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96.2</v>
      </c>
      <c r="CU6" s="432"/>
      <c r="CV6" s="432"/>
      <c r="CW6" s="432"/>
      <c r="CX6" s="432"/>
      <c r="CY6" s="432"/>
      <c r="CZ6" s="432"/>
      <c r="DA6" s="433"/>
      <c r="DB6" s="431">
        <v>95.6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114716</v>
      </c>
      <c r="BO7" s="395"/>
      <c r="BP7" s="395"/>
      <c r="BQ7" s="395"/>
      <c r="BR7" s="395"/>
      <c r="BS7" s="395"/>
      <c r="BT7" s="395"/>
      <c r="BU7" s="396"/>
      <c r="BV7" s="394">
        <v>87279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12050463</v>
      </c>
      <c r="CU7" s="395"/>
      <c r="CV7" s="395"/>
      <c r="CW7" s="395"/>
      <c r="CX7" s="395"/>
      <c r="CY7" s="395"/>
      <c r="CZ7" s="395"/>
      <c r="DA7" s="396"/>
      <c r="DB7" s="394">
        <v>12003981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527527</v>
      </c>
      <c r="BO8" s="395"/>
      <c r="BP8" s="395"/>
      <c r="BQ8" s="395"/>
      <c r="BR8" s="395"/>
      <c r="BS8" s="395"/>
      <c r="BT8" s="395"/>
      <c r="BU8" s="396"/>
      <c r="BV8" s="394">
        <v>545035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26232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-17508</v>
      </c>
      <c r="BO9" s="395"/>
      <c r="BP9" s="395"/>
      <c r="BQ9" s="395"/>
      <c r="BR9" s="395"/>
      <c r="BS9" s="395"/>
      <c r="BT9" s="395"/>
      <c r="BU9" s="396"/>
      <c r="BV9" s="394">
        <v>-147806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17.600000000000001</v>
      </c>
      <c r="CU9" s="392"/>
      <c r="CV9" s="392"/>
      <c r="CW9" s="392"/>
      <c r="CX9" s="392"/>
      <c r="CY9" s="392"/>
      <c r="CZ9" s="392"/>
      <c r="DA9" s="393"/>
      <c r="DB9" s="391">
        <v>18.7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28647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37210</v>
      </c>
      <c r="BO10" s="395"/>
      <c r="BP10" s="395"/>
      <c r="BQ10" s="395"/>
      <c r="BR10" s="395"/>
      <c r="BS10" s="395"/>
      <c r="BT10" s="395"/>
      <c r="BU10" s="396"/>
      <c r="BV10" s="394">
        <v>174477</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278898</v>
      </c>
      <c r="BO11" s="395"/>
      <c r="BP11" s="395"/>
      <c r="BQ11" s="395"/>
      <c r="BR11" s="395"/>
      <c r="BS11" s="395"/>
      <c r="BT11" s="395"/>
      <c r="BU11" s="396"/>
      <c r="BV11" s="394">
        <v>382544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25756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209194</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25246</v>
      </c>
      <c r="S13" s="479"/>
      <c r="T13" s="479"/>
      <c r="U13" s="479"/>
      <c r="V13" s="480"/>
      <c r="W13" s="410" t="s">
        <v>131</v>
      </c>
      <c r="X13" s="411"/>
      <c r="Y13" s="411"/>
      <c r="Z13" s="411"/>
      <c r="AA13" s="411"/>
      <c r="AB13" s="401"/>
      <c r="AC13" s="445">
        <v>2086</v>
      </c>
      <c r="AD13" s="446"/>
      <c r="AE13" s="446"/>
      <c r="AF13" s="446"/>
      <c r="AG13" s="488"/>
      <c r="AH13" s="445">
        <v>2342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89406</v>
      </c>
      <c r="BO13" s="395"/>
      <c r="BP13" s="395"/>
      <c r="BQ13" s="395"/>
      <c r="BR13" s="395"/>
      <c r="BS13" s="395"/>
      <c r="BT13" s="395"/>
      <c r="BU13" s="396"/>
      <c r="BV13" s="394">
        <v>409215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v>
      </c>
      <c r="CU13" s="392"/>
      <c r="CV13" s="392"/>
      <c r="CW13" s="392"/>
      <c r="CX13" s="392"/>
      <c r="CY13" s="392"/>
      <c r="CZ13" s="392"/>
      <c r="DA13" s="393"/>
      <c r="DB13" s="391">
        <v>3.9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26179</v>
      </c>
      <c r="S14" s="479"/>
      <c r="T14" s="479"/>
      <c r="U14" s="479"/>
      <c r="V14" s="480"/>
      <c r="W14" s="384"/>
      <c r="X14" s="385"/>
      <c r="Y14" s="385"/>
      <c r="Z14" s="385"/>
      <c r="AA14" s="385"/>
      <c r="AB14" s="374"/>
      <c r="AC14" s="481">
        <v>16.7</v>
      </c>
      <c r="AD14" s="482"/>
      <c r="AE14" s="482"/>
      <c r="AF14" s="482"/>
      <c r="AG14" s="483"/>
      <c r="AH14" s="481">
        <v>17.7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25828</v>
      </c>
      <c r="S15" s="479"/>
      <c r="T15" s="479"/>
      <c r="U15" s="479"/>
      <c r="V15" s="480"/>
      <c r="W15" s="410" t="s">
        <v>137</v>
      </c>
      <c r="X15" s="411"/>
      <c r="Y15" s="411"/>
      <c r="Z15" s="411"/>
      <c r="AA15" s="411"/>
      <c r="AB15" s="401"/>
      <c r="AC15" s="445">
        <v>3656</v>
      </c>
      <c r="AD15" s="446"/>
      <c r="AE15" s="446"/>
      <c r="AF15" s="446"/>
      <c r="AG15" s="488"/>
      <c r="AH15" s="445">
        <v>3792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3336879</v>
      </c>
      <c r="BO15" s="358"/>
      <c r="BP15" s="358"/>
      <c r="BQ15" s="358"/>
      <c r="BR15" s="358"/>
      <c r="BS15" s="358"/>
      <c r="BT15" s="358"/>
      <c r="BU15" s="359"/>
      <c r="BV15" s="357">
        <v>3313801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29.3</v>
      </c>
      <c r="AD16" s="482"/>
      <c r="AE16" s="482"/>
      <c r="AF16" s="482"/>
      <c r="AG16" s="483"/>
      <c r="AH16" s="481">
        <v>28.7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11183815</v>
      </c>
      <c r="BO16" s="395"/>
      <c r="BP16" s="395"/>
      <c r="BQ16" s="395"/>
      <c r="BR16" s="395"/>
      <c r="BS16" s="395"/>
      <c r="BT16" s="395"/>
      <c r="BU16" s="396"/>
      <c r="BV16" s="394">
        <v>11084047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6726</v>
      </c>
      <c r="AD17" s="446"/>
      <c r="AE17" s="446"/>
      <c r="AF17" s="446"/>
      <c r="AG17" s="488"/>
      <c r="AH17" s="445">
        <v>7094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4146204</v>
      </c>
      <c r="BO17" s="395"/>
      <c r="BP17" s="395"/>
      <c r="BQ17" s="395"/>
      <c r="BR17" s="395"/>
      <c r="BS17" s="395"/>
      <c r="BT17" s="395"/>
      <c r="BU17" s="396"/>
      <c r="BV17" s="394">
        <v>4126367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318.10000000000002</v>
      </c>
      <c r="M18" s="518"/>
      <c r="N18" s="518"/>
      <c r="O18" s="518"/>
      <c r="P18" s="518"/>
      <c r="Q18" s="518"/>
      <c r="R18" s="519"/>
      <c r="S18" s="519"/>
      <c r="T18" s="519"/>
      <c r="U18" s="519"/>
      <c r="V18" s="520"/>
      <c r="W18" s="412"/>
      <c r="X18" s="413"/>
      <c r="Y18" s="413"/>
      <c r="Z18" s="413"/>
      <c r="AA18" s="413"/>
      <c r="AB18" s="404"/>
      <c r="AC18" s="521">
        <v>53.9</v>
      </c>
      <c r="AD18" s="522"/>
      <c r="AE18" s="522"/>
      <c r="AF18" s="522"/>
      <c r="AG18" s="523"/>
      <c r="AH18" s="521">
        <v>53.6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11663526</v>
      </c>
      <c r="BO18" s="395"/>
      <c r="BP18" s="395"/>
      <c r="BQ18" s="395"/>
      <c r="BR18" s="395"/>
      <c r="BS18" s="395"/>
      <c r="BT18" s="395"/>
      <c r="BU18" s="396"/>
      <c r="BV18" s="394">
        <v>11398506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82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15832100</v>
      </c>
      <c r="BO19" s="395"/>
      <c r="BP19" s="395"/>
      <c r="BQ19" s="395"/>
      <c r="BR19" s="395"/>
      <c r="BS19" s="395"/>
      <c r="BT19" s="395"/>
      <c r="BU19" s="396"/>
      <c r="BV19" s="394">
        <v>15591448</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11913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19729013</v>
      </c>
      <c r="BO22" s="358"/>
      <c r="BP22" s="358"/>
      <c r="BQ22" s="358"/>
      <c r="BR22" s="358"/>
      <c r="BS22" s="358"/>
      <c r="BT22" s="358"/>
      <c r="BU22" s="359"/>
      <c r="BV22" s="357">
        <v>19532012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15886761</v>
      </c>
      <c r="BO23" s="395"/>
      <c r="BP23" s="395"/>
      <c r="BQ23" s="395"/>
      <c r="BR23" s="395"/>
      <c r="BS23" s="395"/>
      <c r="BT23" s="395"/>
      <c r="BU23" s="396"/>
      <c r="BV23" s="394">
        <v>15642868</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6919</v>
      </c>
      <c r="R24" s="446"/>
      <c r="S24" s="446"/>
      <c r="T24" s="446"/>
      <c r="U24" s="446"/>
      <c r="V24" s="488"/>
      <c r="W24" s="540"/>
      <c r="X24" s="541"/>
      <c r="Y24" s="542"/>
      <c r="Z24" s="444" t="s">
        <v>162</v>
      </c>
      <c r="AA24" s="424"/>
      <c r="AB24" s="424"/>
      <c r="AC24" s="424"/>
      <c r="AD24" s="424"/>
      <c r="AE24" s="424"/>
      <c r="AF24" s="424"/>
      <c r="AG24" s="425"/>
      <c r="AH24" s="445">
        <v>398</v>
      </c>
      <c r="AI24" s="446"/>
      <c r="AJ24" s="446"/>
      <c r="AK24" s="446"/>
      <c r="AL24" s="488"/>
      <c r="AM24" s="445">
        <v>1259670</v>
      </c>
      <c r="AN24" s="446"/>
      <c r="AO24" s="446"/>
      <c r="AP24" s="446"/>
      <c r="AQ24" s="446"/>
      <c r="AR24" s="488"/>
      <c r="AS24" s="445">
        <v>3165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14980984</v>
      </c>
      <c r="BO24" s="395"/>
      <c r="BP24" s="395"/>
      <c r="BQ24" s="395"/>
      <c r="BR24" s="395"/>
      <c r="BS24" s="395"/>
      <c r="BT24" s="395"/>
      <c r="BU24" s="396"/>
      <c r="BV24" s="394">
        <v>14195203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6110</v>
      </c>
      <c r="R25" s="446"/>
      <c r="S25" s="446"/>
      <c r="T25" s="446"/>
      <c r="U25" s="446"/>
      <c r="V25" s="488"/>
      <c r="W25" s="540"/>
      <c r="X25" s="541"/>
      <c r="Y25" s="542"/>
      <c r="Z25" s="444" t="s">
        <v>165</v>
      </c>
      <c r="AA25" s="424"/>
      <c r="AB25" s="424"/>
      <c r="AC25" s="424"/>
      <c r="AD25" s="424"/>
      <c r="AE25" s="424"/>
      <c r="AF25" s="424"/>
      <c r="AG25" s="425"/>
      <c r="AH25" s="445">
        <v>91</v>
      </c>
      <c r="AI25" s="446"/>
      <c r="AJ25" s="446"/>
      <c r="AK25" s="446"/>
      <c r="AL25" s="488"/>
      <c r="AM25" s="445">
        <v>267813</v>
      </c>
      <c r="AN25" s="446"/>
      <c r="AO25" s="446"/>
      <c r="AP25" s="446"/>
      <c r="AQ25" s="446"/>
      <c r="AR25" s="488"/>
      <c r="AS25" s="445">
        <v>2943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896759</v>
      </c>
      <c r="BO25" s="358"/>
      <c r="BP25" s="358"/>
      <c r="BQ25" s="358"/>
      <c r="BR25" s="358"/>
      <c r="BS25" s="358"/>
      <c r="BT25" s="358"/>
      <c r="BU25" s="359"/>
      <c r="BV25" s="357">
        <v>507260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5348</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3900</v>
      </c>
      <c r="R27" s="446"/>
      <c r="S27" s="446"/>
      <c r="T27" s="446"/>
      <c r="U27" s="446"/>
      <c r="V27" s="488"/>
      <c r="W27" s="540"/>
      <c r="X27" s="541"/>
      <c r="Y27" s="542"/>
      <c r="Z27" s="444" t="s">
        <v>172</v>
      </c>
      <c r="AA27" s="424"/>
      <c r="AB27" s="424"/>
      <c r="AC27" s="424"/>
      <c r="AD27" s="424"/>
      <c r="AE27" s="424"/>
      <c r="AF27" s="424"/>
      <c r="AG27" s="425"/>
      <c r="AH27" s="445">
        <v>6</v>
      </c>
      <c r="AI27" s="446"/>
      <c r="AJ27" s="446"/>
      <c r="AK27" s="446"/>
      <c r="AL27" s="488"/>
      <c r="AM27" s="445">
        <v>20428</v>
      </c>
      <c r="AN27" s="446"/>
      <c r="AO27" s="446"/>
      <c r="AP27" s="446"/>
      <c r="AQ27" s="446"/>
      <c r="AR27" s="488"/>
      <c r="AS27" s="445">
        <v>3405</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3400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4241261</v>
      </c>
      <c r="BO28" s="358"/>
      <c r="BP28" s="358"/>
      <c r="BQ28" s="358"/>
      <c r="BR28" s="358"/>
      <c r="BS28" s="358"/>
      <c r="BT28" s="358"/>
      <c r="BU28" s="359"/>
      <c r="BV28" s="357">
        <v>4413245</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16</v>
      </c>
      <c r="M29" s="446"/>
      <c r="N29" s="446"/>
      <c r="O29" s="446"/>
      <c r="P29" s="488"/>
      <c r="Q29" s="445">
        <v>3200</v>
      </c>
      <c r="R29" s="446"/>
      <c r="S29" s="446"/>
      <c r="T29" s="446"/>
      <c r="U29" s="446"/>
      <c r="V29" s="488"/>
      <c r="W29" s="543"/>
      <c r="X29" s="544"/>
      <c r="Y29" s="545"/>
      <c r="Z29" s="444" t="s">
        <v>178</v>
      </c>
      <c r="AA29" s="424"/>
      <c r="AB29" s="424"/>
      <c r="AC29" s="424"/>
      <c r="AD29" s="424"/>
      <c r="AE29" s="424"/>
      <c r="AF29" s="424"/>
      <c r="AG29" s="425"/>
      <c r="AH29" s="445">
        <v>404</v>
      </c>
      <c r="AI29" s="446"/>
      <c r="AJ29" s="446"/>
      <c r="AK29" s="446"/>
      <c r="AL29" s="488"/>
      <c r="AM29" s="445">
        <v>1280098</v>
      </c>
      <c r="AN29" s="446"/>
      <c r="AO29" s="446"/>
      <c r="AP29" s="446"/>
      <c r="AQ29" s="446"/>
      <c r="AR29" s="488"/>
      <c r="AS29" s="445">
        <v>3169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2198758</v>
      </c>
      <c r="BO29" s="395"/>
      <c r="BP29" s="395"/>
      <c r="BQ29" s="395"/>
      <c r="BR29" s="395"/>
      <c r="BS29" s="395"/>
      <c r="BT29" s="395"/>
      <c r="BU29" s="396"/>
      <c r="BV29" s="394">
        <v>2104175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9839640</v>
      </c>
      <c r="BO30" s="514"/>
      <c r="BP30" s="514"/>
      <c r="BQ30" s="514"/>
      <c r="BR30" s="514"/>
      <c r="BS30" s="514"/>
      <c r="BT30" s="514"/>
      <c r="BU30" s="515"/>
      <c r="BV30" s="513">
        <v>9818082</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IF('各会計、関係団体の財政状況及び健全化判断比率'!B35="","",'各会計、関係団体の財政状況及び健全化判断比率'!B35)</f>
        <v>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大分県退職手当組合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国東市農業公社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国東市立国東自動車学校特別会計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工業用水道事業特別会計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大分県消防補償等組合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くにみ農産加工有限会社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f t="shared" si="0"/>
        <v>8</v>
      </c>
      <c r="AN36" s="584"/>
      <c r="AO36" s="585" t="str">
        <f>IF('各会計、関係団体の財政状況及び健全化判断比率'!B33="","",'各会計、関係団体の財政状況及び健全化判断比率'!B33)</f>
        <v>市民病院事業特別会計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大分県交通災害共済組合（交通災害共済事業会計）</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国東市土地開発公社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9</v>
      </c>
      <c r="AN37" s="584"/>
      <c r="AO37" s="585" t="str">
        <f>IF('各会計、関係団体の財政状況及び健全化判断比率'!B34="","",'各会計、関係団体の財政状況及び健全化判断比率'!B34)</f>
        <v>下水道事業特別会計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大分県市町村会館管理組合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大分県後期高齢者医療広域連合（普通会計）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大分県後期高齢者医療広域連合（後期高齢者医療事業会計）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17</v>
      </c>
      <c r="BX40" s="584"/>
      <c r="BY40" s="585" t="str">
        <f>IF('各会計、関係団体の財政状況及び健全化判断比率'!B74="","",'各会計、関係団体の財政状況及び健全化判断比率'!B74)</f>
        <v>宇佐・高田・国東広域事務組合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F5PQvqzfs6GjIlMCzcvQXRaFl0GZnI/uzrgxi5PV5/0PLGThJerFfoNbSMHi9BMWVXNbjdSmrZf/RCnHqviaA==" saltValue="srxMpci/OzEhXo9lOxo6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zoomScale="70" zoomScaleNormal="70" workbookViewId="0">
      <selection activeCell="DB28" sqref="DB28:DF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5.48</v>
      </c>
      <c r="G34" s="33">
        <v>7.85</v>
      </c>
      <c r="H34" s="33">
        <v>11.52</v>
      </c>
      <c r="I34" s="33">
        <v>11.76</v>
      </c>
      <c r="J34" s="34">
        <v>6.67</v>
      </c>
      <c r="K34" s="22"/>
      <c r="L34" s="22"/>
      <c r="M34" s="22"/>
      <c r="N34" s="22"/>
      <c r="O34" s="22"/>
      <c r="P34" s="22"/>
    </row>
    <row r="35" spans="1:16" ht="39" customHeight="1" x14ac:dyDescent="0.15">
      <c r="A35" s="22"/>
      <c r="B35" s="35"/>
      <c r="C35" s="1132" t="s">
        <v>537</v>
      </c>
      <c r="D35" s="1132"/>
      <c r="E35" s="1133"/>
      <c r="F35" s="36">
        <v>3.63</v>
      </c>
      <c r="G35" s="37">
        <v>4.76</v>
      </c>
      <c r="H35" s="37">
        <v>5.61</v>
      </c>
      <c r="I35" s="37">
        <v>4.49</v>
      </c>
      <c r="J35" s="38">
        <v>4.33</v>
      </c>
      <c r="K35" s="22"/>
      <c r="L35" s="22"/>
      <c r="M35" s="22"/>
      <c r="N35" s="22"/>
      <c r="O35" s="22"/>
      <c r="P35" s="22"/>
    </row>
    <row r="36" spans="1:16" ht="39" customHeight="1" x14ac:dyDescent="0.15">
      <c r="A36" s="22"/>
      <c r="B36" s="35"/>
      <c r="C36" s="1132" t="s">
        <v>538</v>
      </c>
      <c r="D36" s="1132"/>
      <c r="E36" s="1133"/>
      <c r="F36" s="36">
        <v>0.66</v>
      </c>
      <c r="G36" s="37">
        <v>0.82</v>
      </c>
      <c r="H36" s="37">
        <v>1</v>
      </c>
      <c r="I36" s="37">
        <v>1.05</v>
      </c>
      <c r="J36" s="38">
        <v>1.23</v>
      </c>
      <c r="K36" s="22"/>
      <c r="L36" s="22"/>
      <c r="M36" s="22"/>
      <c r="N36" s="22"/>
      <c r="O36" s="22"/>
      <c r="P36" s="22"/>
    </row>
    <row r="37" spans="1:16" ht="39" customHeight="1" x14ac:dyDescent="0.15">
      <c r="A37" s="22"/>
      <c r="B37" s="35"/>
      <c r="C37" s="1132" t="s">
        <v>539</v>
      </c>
      <c r="D37" s="1132"/>
      <c r="E37" s="1133"/>
      <c r="F37" s="36">
        <v>0.33</v>
      </c>
      <c r="G37" s="37">
        <v>0.79</v>
      </c>
      <c r="H37" s="37">
        <v>1.03</v>
      </c>
      <c r="I37" s="37">
        <v>1.1299999999999999</v>
      </c>
      <c r="J37" s="38">
        <v>0.94</v>
      </c>
      <c r="K37" s="22"/>
      <c r="L37" s="22"/>
      <c r="M37" s="22"/>
      <c r="N37" s="22"/>
      <c r="O37" s="22"/>
      <c r="P37" s="22"/>
    </row>
    <row r="38" spans="1:16" ht="39" customHeight="1" x14ac:dyDescent="0.15">
      <c r="A38" s="22"/>
      <c r="B38" s="35"/>
      <c r="C38" s="1132" t="s">
        <v>540</v>
      </c>
      <c r="D38" s="1132"/>
      <c r="E38" s="1133"/>
      <c r="F38" s="36" t="s">
        <v>492</v>
      </c>
      <c r="G38" s="37">
        <v>0.54</v>
      </c>
      <c r="H38" s="37">
        <v>0.57999999999999996</v>
      </c>
      <c r="I38" s="37">
        <v>0.59</v>
      </c>
      <c r="J38" s="38">
        <v>0.74</v>
      </c>
      <c r="K38" s="22"/>
      <c r="L38" s="22"/>
      <c r="M38" s="22"/>
      <c r="N38" s="22"/>
      <c r="O38" s="22"/>
      <c r="P38" s="22"/>
    </row>
    <row r="39" spans="1:16" ht="39" customHeight="1" x14ac:dyDescent="0.15">
      <c r="A39" s="22"/>
      <c r="B39" s="35"/>
      <c r="C39" s="1132" t="s">
        <v>541</v>
      </c>
      <c r="D39" s="1132"/>
      <c r="E39" s="1133"/>
      <c r="F39" s="36">
        <v>0.3</v>
      </c>
      <c r="G39" s="37">
        <v>0.41</v>
      </c>
      <c r="H39" s="37">
        <v>0.38</v>
      </c>
      <c r="I39" s="37">
        <v>0.46</v>
      </c>
      <c r="J39" s="38">
        <v>0.55000000000000004</v>
      </c>
      <c r="K39" s="22"/>
      <c r="L39" s="22"/>
      <c r="M39" s="22"/>
      <c r="N39" s="22"/>
      <c r="O39" s="22"/>
      <c r="P39" s="22"/>
    </row>
    <row r="40" spans="1:16" ht="39" customHeight="1" x14ac:dyDescent="0.15">
      <c r="A40" s="22"/>
      <c r="B40" s="35"/>
      <c r="C40" s="1132" t="s">
        <v>542</v>
      </c>
      <c r="D40" s="1132"/>
      <c r="E40" s="1133"/>
      <c r="F40" s="36">
        <v>0.84</v>
      </c>
      <c r="G40" s="37">
        <v>1.06</v>
      </c>
      <c r="H40" s="37">
        <v>1.04</v>
      </c>
      <c r="I40" s="37">
        <v>0.74</v>
      </c>
      <c r="J40" s="38">
        <v>0.38</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0.08</v>
      </c>
      <c r="K41" s="22"/>
      <c r="L41" s="22"/>
      <c r="M41" s="22"/>
      <c r="N41" s="22"/>
      <c r="O41" s="22"/>
      <c r="P41" s="22"/>
    </row>
    <row r="42" spans="1:16" ht="39" customHeight="1" x14ac:dyDescent="0.15">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545</v>
      </c>
      <c r="D43" s="1134"/>
      <c r="E43" s="1135"/>
      <c r="F43" s="41">
        <v>0.43</v>
      </c>
      <c r="G43" s="42">
        <v>0.01</v>
      </c>
      <c r="H43" s="42">
        <v>0.04</v>
      </c>
      <c r="I43" s="42">
        <v>0.05</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HtWmC6N8T9PGhA3JWFr1RiG/eao3WnIMeI0LuYbLrxg3AmBw86GSRx6oHCJTelJZkHE6VfCw4X5fr5KZrPqyA==" saltValue="y8IuUH+47Y81wa3eLbPx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zoomScale="55" zoomScaleNormal="55" workbookViewId="0">
      <selection activeCell="DB28" sqref="DB28:DF2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2358</v>
      </c>
      <c r="L45" s="58">
        <v>2365</v>
      </c>
      <c r="M45" s="58">
        <v>2464</v>
      </c>
      <c r="N45" s="58">
        <v>2554</v>
      </c>
      <c r="O45" s="59">
        <v>2523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672</v>
      </c>
      <c r="L48" s="62">
        <v>486</v>
      </c>
      <c r="M48" s="62">
        <v>437</v>
      </c>
      <c r="N48" s="62">
        <v>443</v>
      </c>
      <c r="O48" s="63">
        <v>426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492</v>
      </c>
      <c r="L50" s="62" t="s">
        <v>492</v>
      </c>
      <c r="M50" s="62" t="s">
        <v>492</v>
      </c>
      <c r="N50" s="62" t="s">
        <v>492</v>
      </c>
      <c r="O50" s="63" t="s">
        <v>492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2433</v>
      </c>
      <c r="L52" s="62">
        <v>2566</v>
      </c>
      <c r="M52" s="62">
        <v>2482</v>
      </c>
      <c r="N52" s="62">
        <v>2554</v>
      </c>
      <c r="O52" s="63">
        <v>2515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597</v>
      </c>
      <c r="L53" s="67">
        <v>285</v>
      </c>
      <c r="M53" s="67">
        <v>419</v>
      </c>
      <c r="N53" s="67">
        <v>443</v>
      </c>
      <c r="O53" s="68">
        <v>434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WQGxMMU7c4ctFnlrlrl9q9NQKRA2fIY8tm0nA8VhLxDRq8rMt2JKSu8/Y3f5ftOIxRwMWG/v+ooGTAOpoOcA==" saltValue="+OfsC1GdvR3HXyENoD3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zoomScale="70" zoomScaleNormal="70" workbookViewId="0">
      <selection activeCell="DB28" sqref="DB28:DF2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42">
        <v>20219</v>
      </c>
      <c r="J41" s="343">
        <v>19441</v>
      </c>
      <c r="K41" s="343">
        <v>20355</v>
      </c>
      <c r="L41" s="343">
        <v>19541</v>
      </c>
      <c r="M41" s="344">
        <v>19733</v>
      </c>
    </row>
    <row r="42" spans="2:13" ht="27.75" customHeight="1" x14ac:dyDescent="0.15">
      <c r="B42" s="1171"/>
      <c r="C42" s="1172"/>
      <c r="D42" s="104"/>
      <c r="E42" s="1177" t="s">
        <v>32</v>
      </c>
      <c r="F42" s="1177"/>
      <c r="G42" s="1177"/>
      <c r="H42" s="1178"/>
      <c r="I42" s="345" t="s">
        <v>492</v>
      </c>
      <c r="J42" s="346" t="s">
        <v>492</v>
      </c>
      <c r="K42" s="346" t="s">
        <v>492</v>
      </c>
      <c r="L42" s="346" t="s">
        <v>492</v>
      </c>
      <c r="M42" s="347" t="s">
        <v>492</v>
      </c>
    </row>
    <row r="43" spans="2:13" ht="27.75" customHeight="1" x14ac:dyDescent="0.15">
      <c r="B43" s="1171"/>
      <c r="C43" s="1172"/>
      <c r="D43" s="104"/>
      <c r="E43" s="1177" t="s">
        <v>33</v>
      </c>
      <c r="F43" s="1177"/>
      <c r="G43" s="1177"/>
      <c r="H43" s="1178"/>
      <c r="I43" s="345">
        <v>5945</v>
      </c>
      <c r="J43" s="346">
        <v>6839</v>
      </c>
      <c r="K43" s="346">
        <v>4132</v>
      </c>
      <c r="L43" s="346">
        <v>2774</v>
      </c>
      <c r="M43" s="347">
        <v>2409</v>
      </c>
    </row>
    <row r="44" spans="2:13" ht="27.75" customHeight="1" x14ac:dyDescent="0.15">
      <c r="B44" s="1171"/>
      <c r="C44" s="1172"/>
      <c r="D44" s="104"/>
      <c r="E44" s="1177" t="s">
        <v>34</v>
      </c>
      <c r="F44" s="1177"/>
      <c r="G44" s="1177"/>
      <c r="H44" s="1178"/>
      <c r="I44" s="345" t="s">
        <v>492</v>
      </c>
      <c r="J44" s="346" t="s">
        <v>492</v>
      </c>
      <c r="K44" s="346" t="s">
        <v>492</v>
      </c>
      <c r="L44" s="346" t="s">
        <v>492</v>
      </c>
      <c r="M44" s="347" t="s">
        <v>492</v>
      </c>
    </row>
    <row r="45" spans="2:13" ht="27.75" customHeight="1" x14ac:dyDescent="0.15">
      <c r="B45" s="1171"/>
      <c r="C45" s="1172"/>
      <c r="D45" s="104"/>
      <c r="E45" s="1177" t="s">
        <v>35</v>
      </c>
      <c r="F45" s="1177"/>
      <c r="G45" s="1177"/>
      <c r="H45" s="1178"/>
      <c r="I45" s="345">
        <v>3196</v>
      </c>
      <c r="J45" s="346">
        <v>3177</v>
      </c>
      <c r="K45" s="346">
        <v>3110</v>
      </c>
      <c r="L45" s="346">
        <v>3065</v>
      </c>
      <c r="M45" s="347">
        <v>3073</v>
      </c>
    </row>
    <row r="46" spans="2:13" ht="27.75" customHeight="1" x14ac:dyDescent="0.15">
      <c r="B46" s="1171"/>
      <c r="C46" s="1172"/>
      <c r="D46" s="105"/>
      <c r="E46" s="1177" t="s">
        <v>36</v>
      </c>
      <c r="F46" s="1177"/>
      <c r="G46" s="1177"/>
      <c r="H46" s="1178"/>
      <c r="I46" s="345">
        <v>2</v>
      </c>
      <c r="J46" s="346">
        <v>1</v>
      </c>
      <c r="K46" s="346">
        <v>0</v>
      </c>
      <c r="L46" s="346">
        <v>0</v>
      </c>
      <c r="M46" s="347">
        <v>0</v>
      </c>
    </row>
    <row r="47" spans="2:13" ht="27.75" customHeight="1" x14ac:dyDescent="0.15">
      <c r="B47" s="1171"/>
      <c r="C47" s="1172"/>
      <c r="D47" s="106"/>
      <c r="E47" s="1179" t="s">
        <v>37</v>
      </c>
      <c r="F47" s="1180"/>
      <c r="G47" s="1180"/>
      <c r="H47" s="1181"/>
      <c r="I47" s="345" t="s">
        <v>492</v>
      </c>
      <c r="J47" s="346" t="s">
        <v>492</v>
      </c>
      <c r="K47" s="346" t="s">
        <v>492</v>
      </c>
      <c r="L47" s="346" t="s">
        <v>492</v>
      </c>
      <c r="M47" s="347" t="s">
        <v>492</v>
      </c>
    </row>
    <row r="48" spans="2:13" ht="27.75" customHeight="1" x14ac:dyDescent="0.15">
      <c r="B48" s="1171"/>
      <c r="C48" s="1172"/>
      <c r="D48" s="104"/>
      <c r="E48" s="1177" t="s">
        <v>38</v>
      </c>
      <c r="F48" s="1177"/>
      <c r="G48" s="1177"/>
      <c r="H48" s="1178"/>
      <c r="I48" s="345" t="s">
        <v>492</v>
      </c>
      <c r="J48" s="346" t="s">
        <v>492</v>
      </c>
      <c r="K48" s="346" t="s">
        <v>492</v>
      </c>
      <c r="L48" s="346" t="s">
        <v>492</v>
      </c>
      <c r="M48" s="347" t="s">
        <v>492</v>
      </c>
    </row>
    <row r="49" spans="2:13" ht="27.75" customHeight="1" x14ac:dyDescent="0.15">
      <c r="B49" s="1173"/>
      <c r="C49" s="1174"/>
      <c r="D49" s="104"/>
      <c r="E49" s="1177" t="s">
        <v>39</v>
      </c>
      <c r="F49" s="1177"/>
      <c r="G49" s="1177"/>
      <c r="H49" s="1178"/>
      <c r="I49" s="345" t="s">
        <v>492</v>
      </c>
      <c r="J49" s="346" t="s">
        <v>492</v>
      </c>
      <c r="K49" s="346" t="s">
        <v>492</v>
      </c>
      <c r="L49" s="346" t="s">
        <v>492</v>
      </c>
      <c r="M49" s="347" t="s">
        <v>492</v>
      </c>
    </row>
    <row r="50" spans="2:13" ht="27.75" customHeight="1" x14ac:dyDescent="0.15">
      <c r="B50" s="1182" t="s">
        <v>40</v>
      </c>
      <c r="C50" s="1183"/>
      <c r="D50" s="107"/>
      <c r="E50" s="1177" t="s">
        <v>41</v>
      </c>
      <c r="F50" s="1177"/>
      <c r="G50" s="1177"/>
      <c r="H50" s="1178"/>
      <c r="I50" s="345">
        <v>12780</v>
      </c>
      <c r="J50" s="346">
        <v>12256</v>
      </c>
      <c r="K50" s="346">
        <v>13864</v>
      </c>
      <c r="L50" s="346">
        <v>14365</v>
      </c>
      <c r="M50" s="347">
        <v>14248</v>
      </c>
    </row>
    <row r="51" spans="2:13" ht="27.75" customHeight="1" x14ac:dyDescent="0.15">
      <c r="B51" s="1171"/>
      <c r="C51" s="1172"/>
      <c r="D51" s="104"/>
      <c r="E51" s="1177" t="s">
        <v>42</v>
      </c>
      <c r="F51" s="1177"/>
      <c r="G51" s="1177"/>
      <c r="H51" s="1178"/>
      <c r="I51" s="345">
        <v>94</v>
      </c>
      <c r="J51" s="346">
        <v>60</v>
      </c>
      <c r="K51" s="346">
        <v>29</v>
      </c>
      <c r="L51" s="346">
        <v>10</v>
      </c>
      <c r="M51" s="347">
        <v>3</v>
      </c>
    </row>
    <row r="52" spans="2:13" ht="27.75" customHeight="1" x14ac:dyDescent="0.15">
      <c r="B52" s="1173"/>
      <c r="C52" s="1174"/>
      <c r="D52" s="104"/>
      <c r="E52" s="1177" t="s">
        <v>43</v>
      </c>
      <c r="F52" s="1177"/>
      <c r="G52" s="1177"/>
      <c r="H52" s="1178"/>
      <c r="I52" s="345">
        <v>21032</v>
      </c>
      <c r="J52" s="346">
        <v>21586</v>
      </c>
      <c r="K52" s="346">
        <v>21700</v>
      </c>
      <c r="L52" s="346">
        <v>20804</v>
      </c>
      <c r="M52" s="347">
        <v>20587</v>
      </c>
    </row>
    <row r="53" spans="2:13" ht="27.75" customHeight="1" thickBot="1" x14ac:dyDescent="0.2">
      <c r="B53" s="1184" t="s">
        <v>19</v>
      </c>
      <c r="C53" s="1185"/>
      <c r="D53" s="108"/>
      <c r="E53" s="1186" t="s">
        <v>44</v>
      </c>
      <c r="F53" s="1186"/>
      <c r="G53" s="1186"/>
      <c r="H53" s="1187"/>
      <c r="I53" s="348">
        <v>-4545</v>
      </c>
      <c r="J53" s="349">
        <v>-4442</v>
      </c>
      <c r="K53" s="349">
        <v>-7996</v>
      </c>
      <c r="L53" s="349">
        <v>-9799</v>
      </c>
      <c r="M53" s="350">
        <v>-9623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M7dUb6Yucql58kTkhIkpdvd8t2sMihsFeKB39hvO68Boj/UdBjBF8+mBsbCxKui0UsrNMoTlG6ZfnGfPSvPpA==" saltValue="5jrKUPA/YYOur1puDoY1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40" orientation="portrait" horizontalDpi="1200" verticalDpi="12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zoomScale="55" zoomScaleNormal="55" workbookViewId="0">
      <selection activeCell="O54" sqref="O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4239</v>
      </c>
      <c r="G55" s="120">
        <v>4413</v>
      </c>
      <c r="H55" s="121">
        <v>4241</v>
      </c>
    </row>
    <row r="56" spans="2:8" ht="52.5" customHeight="1" x14ac:dyDescent="0.15">
      <c r="B56" s="122"/>
      <c r="C56" s="1198" t="s">
        <v>47</v>
      </c>
      <c r="D56" s="1198"/>
      <c r="E56" s="1199"/>
      <c r="F56" s="123">
        <v>1903</v>
      </c>
      <c r="G56" s="123">
        <v>2104</v>
      </c>
      <c r="H56" s="124">
        <v>2199</v>
      </c>
    </row>
    <row r="57" spans="2:8" ht="53.25" customHeight="1" x14ac:dyDescent="0.15">
      <c r="B57" s="122"/>
      <c r="C57" s="1200" t="s">
        <v>48</v>
      </c>
      <c r="D57" s="1200"/>
      <c r="E57" s="1201"/>
      <c r="F57" s="125">
        <v>9699</v>
      </c>
      <c r="G57" s="125">
        <v>9818</v>
      </c>
      <c r="H57" s="126">
        <v>9840</v>
      </c>
    </row>
    <row r="58" spans="2:8" ht="45.75" customHeight="1" x14ac:dyDescent="0.15">
      <c r="B58" s="127"/>
      <c r="C58" s="1188" t="s">
        <v>552</v>
      </c>
      <c r="D58" s="1189"/>
      <c r="E58" s="1190"/>
      <c r="F58" s="128">
        <v>4342</v>
      </c>
      <c r="G58" s="128">
        <v>4528</v>
      </c>
      <c r="H58" s="129">
        <v>4632</v>
      </c>
    </row>
    <row r="59" spans="2:8" ht="45.75" customHeight="1" x14ac:dyDescent="0.15">
      <c r="B59" s="127"/>
      <c r="C59" s="1188" t="s">
        <v>553</v>
      </c>
      <c r="D59" s="1189"/>
      <c r="E59" s="1190"/>
      <c r="F59" s="128">
        <v>2721</v>
      </c>
      <c r="G59" s="128">
        <v>2758</v>
      </c>
      <c r="H59" s="129">
        <v>2794</v>
      </c>
    </row>
    <row r="60" spans="2:8" ht="45.75" customHeight="1" x14ac:dyDescent="0.15">
      <c r="B60" s="127"/>
      <c r="C60" s="1188" t="s">
        <v>554</v>
      </c>
      <c r="D60" s="1189"/>
      <c r="E60" s="1190"/>
      <c r="F60" s="128">
        <v>1672</v>
      </c>
      <c r="G60" s="128">
        <v>1568</v>
      </c>
      <c r="H60" s="129">
        <v>1444</v>
      </c>
    </row>
    <row r="61" spans="2:8" ht="45.75" customHeight="1" x14ac:dyDescent="0.15">
      <c r="B61" s="127"/>
      <c r="C61" s="1188" t="s">
        <v>555</v>
      </c>
      <c r="D61" s="1189"/>
      <c r="E61" s="1190"/>
      <c r="F61" s="128">
        <v>783</v>
      </c>
      <c r="G61" s="128">
        <v>783</v>
      </c>
      <c r="H61" s="129">
        <v>783</v>
      </c>
    </row>
    <row r="62" spans="2:8" ht="45.75" customHeight="1" thickBot="1" x14ac:dyDescent="0.2">
      <c r="B62" s="130"/>
      <c r="C62" s="1191" t="s">
        <v>556</v>
      </c>
      <c r="D62" s="1192"/>
      <c r="E62" s="1193"/>
      <c r="F62" s="131">
        <v>77</v>
      </c>
      <c r="G62" s="131">
        <v>78</v>
      </c>
      <c r="H62" s="132">
        <v>79</v>
      </c>
    </row>
    <row r="63" spans="2:8" ht="52.5" customHeight="1" thickBot="1" x14ac:dyDescent="0.2">
      <c r="B63" s="133"/>
      <c r="C63" s="1194" t="s">
        <v>49</v>
      </c>
      <c r="D63" s="1194"/>
      <c r="E63" s="1195"/>
      <c r="F63" s="134">
        <v>15840</v>
      </c>
      <c r="G63" s="134">
        <v>16336</v>
      </c>
      <c r="H63" s="135">
        <v>16280</v>
      </c>
    </row>
    <row r="64" spans="2:8" x14ac:dyDescent="0.15"/>
  </sheetData>
  <sheetProtection algorithmName="SHA-512" hashValue="MgS8JR8T8uOQ7knc16YN+GE/P8VO6HQD/biS4UzcUB12UBLHYKdWKz87FPMrESYM/dYj3US783Jf2wytt5tfXg==" saltValue="rUztRaEuD1dGxncw25zyG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28" orientation="portrait" horizontalDpi="1200" verticalDpi="12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573</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574</v>
      </c>
      <c r="AO51" s="1230"/>
      <c r="AP51" s="1230"/>
      <c r="AQ51" s="1230"/>
      <c r="AR51" s="1230"/>
      <c r="AS51" s="1230"/>
      <c r="AT51" s="1230"/>
      <c r="AU51" s="1230"/>
      <c r="AV51" s="1230"/>
      <c r="AW51" s="1230"/>
      <c r="AX51" s="1230"/>
      <c r="AY51" s="1230"/>
      <c r="AZ51" s="1230"/>
      <c r="BA51" s="1230"/>
      <c r="BB51" s="1230" t="s">
        <v>575</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576</v>
      </c>
      <c r="BC53" s="1230"/>
      <c r="BD53" s="1230"/>
      <c r="BE53" s="1230"/>
      <c r="BF53" s="1230"/>
      <c r="BG53" s="1230"/>
      <c r="BH53" s="1230"/>
      <c r="BI53" s="1230"/>
      <c r="BJ53" s="1230"/>
      <c r="BK53" s="1230"/>
      <c r="BL53" s="1230"/>
      <c r="BM53" s="1230"/>
      <c r="BN53" s="1230"/>
      <c r="BO53" s="1230"/>
      <c r="BP53" s="1231">
        <v>67.7</v>
      </c>
      <c r="BQ53" s="1231"/>
      <c r="BR53" s="1231"/>
      <c r="BS53" s="1231"/>
      <c r="BT53" s="1231"/>
      <c r="BU53" s="1231"/>
      <c r="BV53" s="1231"/>
      <c r="BW53" s="1231"/>
      <c r="BX53" s="1231">
        <v>68.5</v>
      </c>
      <c r="BY53" s="1231"/>
      <c r="BZ53" s="1231"/>
      <c r="CA53" s="1231"/>
      <c r="CB53" s="1231"/>
      <c r="CC53" s="1231"/>
      <c r="CD53" s="1231"/>
      <c r="CE53" s="1231"/>
      <c r="CF53" s="1231">
        <v>69.3</v>
      </c>
      <c r="CG53" s="1231"/>
      <c r="CH53" s="1231"/>
      <c r="CI53" s="1231"/>
      <c r="CJ53" s="1231"/>
      <c r="CK53" s="1231"/>
      <c r="CL53" s="1231"/>
      <c r="CM53" s="1231"/>
      <c r="CN53" s="1231">
        <v>70.7</v>
      </c>
      <c r="CO53" s="1231"/>
      <c r="CP53" s="1231"/>
      <c r="CQ53" s="1231"/>
      <c r="CR53" s="1231"/>
      <c r="CS53" s="1231"/>
      <c r="CT53" s="1231"/>
      <c r="CU53" s="1231"/>
      <c r="CV53" s="1231">
        <v>71.400000000000006</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577</v>
      </c>
      <c r="AO55" s="1226"/>
      <c r="AP55" s="1226"/>
      <c r="AQ55" s="1226"/>
      <c r="AR55" s="1226"/>
      <c r="AS55" s="1226"/>
      <c r="AT55" s="1226"/>
      <c r="AU55" s="1226"/>
      <c r="AV55" s="1226"/>
      <c r="AW55" s="1226"/>
      <c r="AX55" s="1226"/>
      <c r="AY55" s="1226"/>
      <c r="AZ55" s="1226"/>
      <c r="BA55" s="1226"/>
      <c r="BB55" s="1230" t="s">
        <v>575</v>
      </c>
      <c r="BC55" s="1230"/>
      <c r="BD55" s="1230"/>
      <c r="BE55" s="1230"/>
      <c r="BF55" s="1230"/>
      <c r="BG55" s="1230"/>
      <c r="BH55" s="1230"/>
      <c r="BI55" s="1230"/>
      <c r="BJ55" s="1230"/>
      <c r="BK55" s="1230"/>
      <c r="BL55" s="1230"/>
      <c r="BM55" s="1230"/>
      <c r="BN55" s="1230"/>
      <c r="BO55" s="1230"/>
      <c r="BP55" s="1231">
        <v>14.9</v>
      </c>
      <c r="BQ55" s="1231"/>
      <c r="BR55" s="1231"/>
      <c r="BS55" s="1231"/>
      <c r="BT55" s="1231"/>
      <c r="BU55" s="1231"/>
      <c r="BV55" s="1231"/>
      <c r="BW55" s="1231"/>
      <c r="BX55" s="1231">
        <v>14.5</v>
      </c>
      <c r="BY55" s="1231"/>
      <c r="BZ55" s="1231"/>
      <c r="CA55" s="1231"/>
      <c r="CB55" s="1231"/>
      <c r="CC55" s="1231"/>
      <c r="CD55" s="1231"/>
      <c r="CE55" s="1231"/>
      <c r="CF55" s="1231">
        <v>13.3</v>
      </c>
      <c r="CG55" s="1231"/>
      <c r="CH55" s="1231"/>
      <c r="CI55" s="1231"/>
      <c r="CJ55" s="1231"/>
      <c r="CK55" s="1231"/>
      <c r="CL55" s="1231"/>
      <c r="CM55" s="1231"/>
      <c r="CN55" s="1231">
        <v>5.4</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576</v>
      </c>
      <c r="BC57" s="1230"/>
      <c r="BD57" s="1230"/>
      <c r="BE57" s="1230"/>
      <c r="BF57" s="1230"/>
      <c r="BG57" s="1230"/>
      <c r="BH57" s="1230"/>
      <c r="BI57" s="1230"/>
      <c r="BJ57" s="1230"/>
      <c r="BK57" s="1230"/>
      <c r="BL57" s="1230"/>
      <c r="BM57" s="1230"/>
      <c r="BN57" s="1230"/>
      <c r="BO57" s="1230"/>
      <c r="BP57" s="1231">
        <v>58.5</v>
      </c>
      <c r="BQ57" s="1231"/>
      <c r="BR57" s="1231"/>
      <c r="BS57" s="1231"/>
      <c r="BT57" s="1231"/>
      <c r="BU57" s="1231"/>
      <c r="BV57" s="1231"/>
      <c r="BW57" s="1231"/>
      <c r="BX57" s="1231">
        <v>58.9</v>
      </c>
      <c r="BY57" s="1231"/>
      <c r="BZ57" s="1231"/>
      <c r="CA57" s="1231"/>
      <c r="CB57" s="1231"/>
      <c r="CC57" s="1231"/>
      <c r="CD57" s="1231"/>
      <c r="CE57" s="1231"/>
      <c r="CF57" s="1231">
        <v>61.5</v>
      </c>
      <c r="CG57" s="1231"/>
      <c r="CH57" s="1231"/>
      <c r="CI57" s="1231"/>
      <c r="CJ57" s="1231"/>
      <c r="CK57" s="1231"/>
      <c r="CL57" s="1231"/>
      <c r="CM57" s="1231"/>
      <c r="CN57" s="1231">
        <v>62.3</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578</v>
      </c>
    </row>
    <row r="64" spans="1:109" x14ac:dyDescent="0.15">
      <c r="B64" s="259"/>
      <c r="G64" s="1208"/>
      <c r="I64" s="1240"/>
      <c r="J64" s="1240"/>
      <c r="K64" s="1240"/>
      <c r="L64" s="1240"/>
      <c r="M64" s="1240"/>
      <c r="N64" s="1241"/>
      <c r="AM64" s="1208"/>
      <c r="AN64" s="1208" t="s">
        <v>571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573</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574</v>
      </c>
      <c r="AO73" s="1230"/>
      <c r="AP73" s="1230"/>
      <c r="AQ73" s="1230"/>
      <c r="AR73" s="1230"/>
      <c r="AS73" s="1230"/>
      <c r="AT73" s="1230"/>
      <c r="AU73" s="1230"/>
      <c r="AV73" s="1230"/>
      <c r="AW73" s="1230"/>
      <c r="AX73" s="1230"/>
      <c r="AY73" s="1230"/>
      <c r="AZ73" s="1230"/>
      <c r="BA73" s="1230"/>
      <c r="BB73" s="1230" t="s">
        <v>575</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580</v>
      </c>
      <c r="BC75" s="1230"/>
      <c r="BD75" s="1230"/>
      <c r="BE75" s="1230"/>
      <c r="BF75" s="1230"/>
      <c r="BG75" s="1230"/>
      <c r="BH75" s="1230"/>
      <c r="BI75" s="1230"/>
      <c r="BJ75" s="1230"/>
      <c r="BK75" s="1230"/>
      <c r="BL75" s="1230"/>
      <c r="BM75" s="1230"/>
      <c r="BN75" s="1230"/>
      <c r="BO75" s="1230"/>
      <c r="BP75" s="1231">
        <v>7.4</v>
      </c>
      <c r="BQ75" s="1231"/>
      <c r="BR75" s="1231"/>
      <c r="BS75" s="1231"/>
      <c r="BT75" s="1231"/>
      <c r="BU75" s="1231"/>
      <c r="BV75" s="1231"/>
      <c r="BW75" s="1231"/>
      <c r="BX75" s="1231">
        <v>5.4</v>
      </c>
      <c r="BY75" s="1231"/>
      <c r="BZ75" s="1231"/>
      <c r="CA75" s="1231"/>
      <c r="CB75" s="1231"/>
      <c r="CC75" s="1231"/>
      <c r="CD75" s="1231"/>
      <c r="CE75" s="1231"/>
      <c r="CF75" s="1231">
        <v>4.5</v>
      </c>
      <c r="CG75" s="1231"/>
      <c r="CH75" s="1231"/>
      <c r="CI75" s="1231"/>
      <c r="CJ75" s="1231"/>
      <c r="CK75" s="1231"/>
      <c r="CL75" s="1231"/>
      <c r="CM75" s="1231"/>
      <c r="CN75" s="1231">
        <v>3.9</v>
      </c>
      <c r="CO75" s="1231"/>
      <c r="CP75" s="1231"/>
      <c r="CQ75" s="1231"/>
      <c r="CR75" s="1231"/>
      <c r="CS75" s="1231"/>
      <c r="CT75" s="1231"/>
      <c r="CU75" s="1231"/>
      <c r="CV75" s="1231">
        <v>4.5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577</v>
      </c>
      <c r="AO77" s="1226"/>
      <c r="AP77" s="1226"/>
      <c r="AQ77" s="1226"/>
      <c r="AR77" s="1226"/>
      <c r="AS77" s="1226"/>
      <c r="AT77" s="1226"/>
      <c r="AU77" s="1226"/>
      <c r="AV77" s="1226"/>
      <c r="AW77" s="1226"/>
      <c r="AX77" s="1226"/>
      <c r="AY77" s="1226"/>
      <c r="AZ77" s="1226"/>
      <c r="BA77" s="1226"/>
      <c r="BB77" s="1230" t="s">
        <v>575</v>
      </c>
      <c r="BC77" s="1230"/>
      <c r="BD77" s="1230"/>
      <c r="BE77" s="1230"/>
      <c r="BF77" s="1230"/>
      <c r="BG77" s="1230"/>
      <c r="BH77" s="1230"/>
      <c r="BI77" s="1230"/>
      <c r="BJ77" s="1230"/>
      <c r="BK77" s="1230"/>
      <c r="BL77" s="1230"/>
      <c r="BM77" s="1230"/>
      <c r="BN77" s="1230"/>
      <c r="BO77" s="1230"/>
      <c r="BP77" s="1231">
        <v>14.9</v>
      </c>
      <c r="BQ77" s="1231"/>
      <c r="BR77" s="1231"/>
      <c r="BS77" s="1231"/>
      <c r="BT77" s="1231"/>
      <c r="BU77" s="1231"/>
      <c r="BV77" s="1231"/>
      <c r="BW77" s="1231"/>
      <c r="BX77" s="1231">
        <v>14.5</v>
      </c>
      <c r="BY77" s="1231"/>
      <c r="BZ77" s="1231"/>
      <c r="CA77" s="1231"/>
      <c r="CB77" s="1231"/>
      <c r="CC77" s="1231"/>
      <c r="CD77" s="1231"/>
      <c r="CE77" s="1231"/>
      <c r="CF77" s="1231">
        <v>13.3</v>
      </c>
      <c r="CG77" s="1231"/>
      <c r="CH77" s="1231"/>
      <c r="CI77" s="1231"/>
      <c r="CJ77" s="1231"/>
      <c r="CK77" s="1231"/>
      <c r="CL77" s="1231"/>
      <c r="CM77" s="1231"/>
      <c r="CN77" s="1231">
        <v>5.4</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580</v>
      </c>
      <c r="BC79" s="1230"/>
      <c r="BD79" s="1230"/>
      <c r="BE79" s="1230"/>
      <c r="BF79" s="1230"/>
      <c r="BG79" s="1230"/>
      <c r="BH79" s="1230"/>
      <c r="BI79" s="1230"/>
      <c r="BJ79" s="1230"/>
      <c r="BK79" s="1230"/>
      <c r="BL79" s="1230"/>
      <c r="BM79" s="1230"/>
      <c r="BN79" s="1230"/>
      <c r="BO79" s="1230"/>
      <c r="BP79" s="1231">
        <v>8.5</v>
      </c>
      <c r="BQ79" s="1231"/>
      <c r="BR79" s="1231"/>
      <c r="BS79" s="1231"/>
      <c r="BT79" s="1231"/>
      <c r="BU79" s="1231"/>
      <c r="BV79" s="1231"/>
      <c r="BW79" s="1231"/>
      <c r="BX79" s="1231">
        <v>8.4</v>
      </c>
      <c r="BY79" s="1231"/>
      <c r="BZ79" s="1231"/>
      <c r="CA79" s="1231"/>
      <c r="CB79" s="1231"/>
      <c r="CC79" s="1231"/>
      <c r="CD79" s="1231"/>
      <c r="CE79" s="1231"/>
      <c r="CF79" s="1231">
        <v>8.4</v>
      </c>
      <c r="CG79" s="1231"/>
      <c r="CH79" s="1231"/>
      <c r="CI79" s="1231"/>
      <c r="CJ79" s="1231"/>
      <c r="CK79" s="1231"/>
      <c r="CL79" s="1231"/>
      <c r="CM79" s="1231"/>
      <c r="CN79" s="1231">
        <v>8.4</v>
      </c>
      <c r="CO79" s="1231"/>
      <c r="CP79" s="1231"/>
      <c r="CQ79" s="1231"/>
      <c r="CR79" s="1231"/>
      <c r="CS79" s="1231"/>
      <c r="CT79" s="1231"/>
      <c r="CU79" s="1231"/>
      <c r="CV79" s="1231">
        <v>8.6</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060FJ6T79A1/mypT3pFCBiv0QjKJ4EOhfPGGaAZeWONpZV1dYUK06bzHPsDyX7bVh7wGjAiAdZkHHEUXGrCPyw==" saltValue="glcjtbnU+nxvc8K2hNAt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n5Cj6aHKU2+g3UOqjueFysZm5qhcAaPJfD4B3VtO5WVv+PrCresfGZclfMC+5Vi6nUVrRC9sMboQVhCIZ9ASbg==" saltValue="zXLQw/yovxQnfZ8yVQ0WB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tQcAgqzGGUr1+qTlxN6yIo9Dl7fZWk+BAr/0daRaf1zLsyBryc1k8By8zIVs/lIg+eqv7UypIxmFVl2F3JaT1Q==" saltValue="Cez6G5eu4KXDvHv0ugmT9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175137</v>
      </c>
      <c r="E3" s="154"/>
      <c r="F3" s="155">
        <v>132981</v>
      </c>
      <c r="G3" s="156"/>
      <c r="H3" s="157"/>
    </row>
    <row r="4" spans="1:8" x14ac:dyDescent="0.15">
      <c r="A4" s="158"/>
      <c r="B4" s="159"/>
      <c r="C4" s="160"/>
      <c r="D4" s="161">
        <v>82139</v>
      </c>
      <c r="E4" s="162"/>
      <c r="F4" s="163">
        <v>56973</v>
      </c>
      <c r="G4" s="164"/>
      <c r="H4" s="165"/>
    </row>
    <row r="5" spans="1:8" x14ac:dyDescent="0.15">
      <c r="A5" s="146" t="s">
        <v>524</v>
      </c>
      <c r="B5" s="151"/>
      <c r="C5" s="152"/>
      <c r="D5" s="153">
        <v>168604</v>
      </c>
      <c r="E5" s="154"/>
      <c r="F5" s="155">
        <v>128523</v>
      </c>
      <c r="G5" s="156"/>
      <c r="H5" s="157"/>
    </row>
    <row r="6" spans="1:8" x14ac:dyDescent="0.15">
      <c r="A6" s="158"/>
      <c r="B6" s="159"/>
      <c r="C6" s="160"/>
      <c r="D6" s="161">
        <v>68086</v>
      </c>
      <c r="E6" s="162"/>
      <c r="F6" s="163">
        <v>56792</v>
      </c>
      <c r="G6" s="164"/>
      <c r="H6" s="165"/>
    </row>
    <row r="7" spans="1:8" x14ac:dyDescent="0.15">
      <c r="A7" s="146" t="s">
        <v>525</v>
      </c>
      <c r="B7" s="151"/>
      <c r="C7" s="152"/>
      <c r="D7" s="153">
        <v>198526</v>
      </c>
      <c r="E7" s="154"/>
      <c r="F7" s="155">
        <v>92919</v>
      </c>
      <c r="G7" s="156"/>
      <c r="H7" s="157"/>
    </row>
    <row r="8" spans="1:8" x14ac:dyDescent="0.15">
      <c r="A8" s="158"/>
      <c r="B8" s="159"/>
      <c r="C8" s="160"/>
      <c r="D8" s="161">
        <v>129798</v>
      </c>
      <c r="E8" s="162"/>
      <c r="F8" s="163">
        <v>54128</v>
      </c>
      <c r="G8" s="164"/>
      <c r="H8" s="165"/>
    </row>
    <row r="9" spans="1:8" x14ac:dyDescent="0.15">
      <c r="A9" s="146" t="s">
        <v>526</v>
      </c>
      <c r="B9" s="151"/>
      <c r="C9" s="152"/>
      <c r="D9" s="153">
        <v>143685</v>
      </c>
      <c r="E9" s="154"/>
      <c r="F9" s="155">
        <v>103663</v>
      </c>
      <c r="G9" s="156"/>
      <c r="H9" s="157"/>
    </row>
    <row r="10" spans="1:8" x14ac:dyDescent="0.15">
      <c r="A10" s="158"/>
      <c r="B10" s="159"/>
      <c r="C10" s="160"/>
      <c r="D10" s="161">
        <v>71510</v>
      </c>
      <c r="E10" s="162"/>
      <c r="F10" s="163">
        <v>64346</v>
      </c>
      <c r="G10" s="164"/>
      <c r="H10" s="165"/>
    </row>
    <row r="11" spans="1:8" x14ac:dyDescent="0.15">
      <c r="A11" s="146" t="s">
        <v>527</v>
      </c>
      <c r="B11" s="151"/>
      <c r="C11" s="152"/>
      <c r="D11" s="153">
        <v>154200</v>
      </c>
      <c r="E11" s="154"/>
      <c r="F11" s="155">
        <v>92012</v>
      </c>
      <c r="G11" s="156"/>
      <c r="H11" s="157"/>
    </row>
    <row r="12" spans="1:8" x14ac:dyDescent="0.15">
      <c r="A12" s="158"/>
      <c r="B12" s="159"/>
      <c r="C12" s="166"/>
      <c r="D12" s="161">
        <v>101246</v>
      </c>
      <c r="E12" s="162"/>
      <c r="F12" s="163">
        <v>61382</v>
      </c>
      <c r="G12" s="164"/>
      <c r="H12" s="165"/>
    </row>
    <row r="13" spans="1:8" x14ac:dyDescent="0.15">
      <c r="A13" s="146"/>
      <c r="B13" s="151"/>
      <c r="C13" s="152"/>
      <c r="D13" s="153">
        <v>168030</v>
      </c>
      <c r="E13" s="154"/>
      <c r="F13" s="155">
        <v>110020</v>
      </c>
      <c r="G13" s="167"/>
      <c r="H13" s="157"/>
    </row>
    <row r="14" spans="1:8" x14ac:dyDescent="0.15">
      <c r="A14" s="158"/>
      <c r="B14" s="159"/>
      <c r="C14" s="160"/>
      <c r="D14" s="161">
        <v>90556</v>
      </c>
      <c r="E14" s="162"/>
      <c r="F14" s="163">
        <v>58724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3.64</v>
      </c>
      <c r="C19" s="168">
        <f>ROUND(VALUE(SUBSTITUTE(実質収支比率等に係る経年分析!G$48,"▲","-")),2)</f>
        <v>4.7699999999999996</v>
      </c>
      <c r="D19" s="168">
        <f>ROUND(VALUE(SUBSTITUTE(実質収支比率等に係る経年分析!H$48,"▲","-")),2)</f>
        <v>5.66</v>
      </c>
      <c r="E19" s="168">
        <f>ROUND(VALUE(SUBSTITUTE(実質収支比率等に係る経年分析!I$48,"▲","-")),2)</f>
        <v>4.54</v>
      </c>
      <c r="F19" s="168">
        <f>ROUND(VALUE(SUBSTITUTE(実質収支比率等に係る経年分析!J$48,"▲","-")),2)</f>
        <v>4.38</v>
      </c>
    </row>
    <row r="20" spans="1:11" x14ac:dyDescent="0.15">
      <c r="A20" s="168" t="s">
        <v>53</v>
      </c>
      <c r="B20" s="168">
        <f>ROUND(VALUE(SUBSTITUTE(実質収支比率等に係る経年分析!F$47,"▲","-")),2)</f>
        <v>29.9</v>
      </c>
      <c r="C20" s="168">
        <f>ROUND(VALUE(SUBSTITUTE(実質収支比率等に係る経年分析!G$47,"▲","-")),2)</f>
        <v>28.5</v>
      </c>
      <c r="D20" s="168">
        <f>ROUND(VALUE(SUBSTITUTE(実質収支比率等に係る経年分析!H$47,"▲","-")),2)</f>
        <v>34.6</v>
      </c>
      <c r="E20" s="168">
        <f>ROUND(VALUE(SUBSTITUTE(実質収支比率等に係る経年分析!I$47,"▲","-")),2)</f>
        <v>36.76</v>
      </c>
      <c r="F20" s="168">
        <f>ROUND(VALUE(SUBSTITUTE(実質収支比率等に係る経年分析!J$47,"▲","-")),2)</f>
        <v>35.200000000000003</v>
      </c>
    </row>
    <row r="21" spans="1:11" x14ac:dyDescent="0.15">
      <c r="A21" s="168" t="s">
        <v>54</v>
      </c>
      <c r="B21" s="168">
        <f>IF(ISNUMBER(VALUE(SUBSTITUTE(実質収支比率等に係る経年分析!F$49,"▲","-"))),ROUND(VALUE(SUBSTITUTE(実質収支比率等に係る経年分析!F$49,"▲","-")),2),NA())</f>
        <v>-1.91</v>
      </c>
      <c r="C21" s="168">
        <f>IF(ISNUMBER(VALUE(SUBSTITUTE(実質収支比率等に係る経年分析!G$49,"▲","-"))),ROUND(VALUE(SUBSTITUTE(実質収支比率等に係る経年分析!G$49,"▲","-")),2),NA())</f>
        <v>7.47</v>
      </c>
      <c r="D21" s="168">
        <f>IF(ISNUMBER(VALUE(SUBSTITUTE(実質収支比率等に係る経年分析!H$49,"▲","-"))),ROUND(VALUE(SUBSTITUTE(実質収支比率等に係る経年分析!H$49,"▲","-")),2),NA())</f>
        <v>7.7</v>
      </c>
      <c r="E21" s="168">
        <f>IF(ISNUMBER(VALUE(SUBSTITUTE(実質収支比率等に係る経年分析!I$49,"▲","-"))),ROUND(VALUE(SUBSTITUTE(実質収支比率等に係る経年分析!I$49,"▲","-")),2),NA())</f>
        <v>3.41</v>
      </c>
      <c r="F21" s="168">
        <f>IF(ISNUMBER(VALUE(SUBSTITUTE(実質収支比率等に係る経年分析!J$49,"▲","-"))),ROUND(VALUE(SUBSTITUTE(実質収支比率等に係る経年分析!J$49,"▲","-")),2),NA())</f>
        <v>0.74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0.38</v>
      </c>
    </row>
    <row r="31" spans="1:11" x14ac:dyDescent="0.15">
      <c r="A31" s="169" t="str">
        <f>IF(連結実質赤字比率に係る赤字・黒字の構成分析!C$39="",NA(),連結実質赤字比率に係る赤字・黒字の構成分析!C$39)</f>
        <v>工業用水道事業特別会計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0.74</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0.94</v>
      </c>
    </row>
    <row r="34" spans="1:16" x14ac:dyDescent="0.15">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4.33</v>
      </c>
    </row>
    <row r="36" spans="1:16" x14ac:dyDescent="0.15">
      <c r="A36" s="169" t="str">
        <f>IF(連結実質赤字比率に係る赤字・黒字の構成分析!C$34="",NA(),連結実質赤字比率に係る赤字・黒字の構成分析!C$34)</f>
        <v>市民病院事業特別会計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2433</v>
      </c>
      <c r="E42" s="170"/>
      <c r="F42" s="170"/>
      <c r="G42" s="170">
        <f>'実質公債費比率（分子）の構造'!L$52</f>
        <v>2566</v>
      </c>
      <c r="H42" s="170"/>
      <c r="I42" s="170"/>
      <c r="J42" s="170">
        <f>'実質公債費比率（分子）の構造'!M$52</f>
        <v>2482</v>
      </c>
      <c r="K42" s="170"/>
      <c r="L42" s="170"/>
      <c r="M42" s="170">
        <f>'実質公債費比率（分子）の構造'!N$52</f>
        <v>2554</v>
      </c>
      <c r="N42" s="170"/>
      <c r="O42" s="170"/>
      <c r="P42" s="170">
        <f>'実質公債費比率（分子）の構造'!O$52</f>
        <v>2515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672</v>
      </c>
      <c r="C46" s="170"/>
      <c r="D46" s="170"/>
      <c r="E46" s="170">
        <f>'実質公債費比率（分子）の構造'!L$48</f>
        <v>486</v>
      </c>
      <c r="F46" s="170"/>
      <c r="G46" s="170"/>
      <c r="H46" s="170">
        <f>'実質公債費比率（分子）の構造'!M$48</f>
        <v>437</v>
      </c>
      <c r="I46" s="170"/>
      <c r="J46" s="170"/>
      <c r="K46" s="170">
        <f>'実質公債費比率（分子）の構造'!N$48</f>
        <v>443</v>
      </c>
      <c r="L46" s="170"/>
      <c r="M46" s="170"/>
      <c r="N46" s="170">
        <f>'実質公債費比率（分子）の構造'!O$48</f>
        <v>426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2358</v>
      </c>
      <c r="C49" s="170"/>
      <c r="D49" s="170"/>
      <c r="E49" s="170">
        <f>'実質公債費比率（分子）の構造'!L$45</f>
        <v>2365</v>
      </c>
      <c r="F49" s="170"/>
      <c r="G49" s="170"/>
      <c r="H49" s="170">
        <f>'実質公債費比率（分子）の構造'!M$45</f>
        <v>2464</v>
      </c>
      <c r="I49" s="170"/>
      <c r="J49" s="170"/>
      <c r="K49" s="170">
        <f>'実質公債費比率（分子）の構造'!N$45</f>
        <v>2554</v>
      </c>
      <c r="L49" s="170"/>
      <c r="M49" s="170"/>
      <c r="N49" s="170">
        <f>'実質公債費比率（分子）の構造'!O$45</f>
        <v>2523</v>
      </c>
      <c r="O49" s="170"/>
      <c r="P49" s="170"/>
    </row>
    <row r="50" spans="1:16" x14ac:dyDescent="0.15">
      <c r="A50" s="170" t="s">
        <v>67</v>
      </c>
      <c r="B50" s="170" t="e">
        <f>NA()</f>
        <v>#N/A</v>
      </c>
      <c r="C50" s="170">
        <f>IF(ISNUMBER('実質公債費比率（分子）の構造'!K$53),'実質公債費比率（分子）の構造'!K$53,NA())</f>
        <v>597</v>
      </c>
      <c r="D50" s="170" t="e">
        <f>NA()</f>
        <v>#N/A</v>
      </c>
      <c r="E50" s="170" t="e">
        <f>NA()</f>
        <v>#N/A</v>
      </c>
      <c r="F50" s="170">
        <f>IF(ISNUMBER('実質公債費比率（分子）の構造'!L$53),'実質公債費比率（分子）の構造'!L$53,NA())</f>
        <v>285</v>
      </c>
      <c r="G50" s="170" t="e">
        <f>NA()</f>
        <v>#N/A</v>
      </c>
      <c r="H50" s="170" t="e">
        <f>NA()</f>
        <v>#N/A</v>
      </c>
      <c r="I50" s="170">
        <f>IF(ISNUMBER('実質公債費比率（分子）の構造'!M$53),'実質公債費比率（分子）の構造'!M$53,NA())</f>
        <v>419</v>
      </c>
      <c r="J50" s="170" t="e">
        <f>NA()</f>
        <v>#N/A</v>
      </c>
      <c r="K50" s="170" t="e">
        <f>NA()</f>
        <v>#N/A</v>
      </c>
      <c r="L50" s="170">
        <f>IF(ISNUMBER('実質公債費比率（分子）の構造'!N$53),'実質公債費比率（分子）の構造'!N$53,NA())</f>
        <v>443</v>
      </c>
      <c r="M50" s="170" t="e">
        <f>NA()</f>
        <v>#N/A</v>
      </c>
      <c r="N50" s="170" t="e">
        <f>NA()</f>
        <v>#N/A</v>
      </c>
      <c r="O50" s="170">
        <f>IF(ISNUMBER('実質公債費比率（分子）の構造'!O$53),'実質公債費比率（分子）の構造'!O$53,NA())</f>
        <v>434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21032</v>
      </c>
      <c r="E56" s="169"/>
      <c r="F56" s="169"/>
      <c r="G56" s="169">
        <f>'将来負担比率（分子）の構造'!J$52</f>
        <v>21586</v>
      </c>
      <c r="H56" s="169"/>
      <c r="I56" s="169"/>
      <c r="J56" s="169">
        <f>'将来負担比率（分子）の構造'!K$52</f>
        <v>21700</v>
      </c>
      <c r="K56" s="169"/>
      <c r="L56" s="169"/>
      <c r="M56" s="169">
        <f>'将来負担比率（分子）の構造'!L$52</f>
        <v>20804</v>
      </c>
      <c r="N56" s="169"/>
      <c r="O56" s="169"/>
      <c r="P56" s="169">
        <f>'将来負担比率（分子）の構造'!M$52</f>
        <v>20587</v>
      </c>
    </row>
    <row r="57" spans="1:16" x14ac:dyDescent="0.15">
      <c r="A57" s="169" t="s">
        <v>42</v>
      </c>
      <c r="B57" s="169"/>
      <c r="C57" s="169"/>
      <c r="D57" s="169">
        <f>'将来負担比率（分子）の構造'!I$51</f>
        <v>94</v>
      </c>
      <c r="E57" s="169"/>
      <c r="F57" s="169"/>
      <c r="G57" s="169">
        <f>'将来負担比率（分子）の構造'!J$51</f>
        <v>60</v>
      </c>
      <c r="H57" s="169"/>
      <c r="I57" s="169"/>
      <c r="J57" s="169">
        <f>'将来負担比率（分子）の構造'!K$51</f>
        <v>29</v>
      </c>
      <c r="K57" s="169"/>
      <c r="L57" s="169"/>
      <c r="M57" s="169">
        <f>'将来負担比率（分子）の構造'!L$51</f>
        <v>10</v>
      </c>
      <c r="N57" s="169"/>
      <c r="O57" s="169"/>
      <c r="P57" s="169">
        <f>'将来負担比率（分子）の構造'!M$51</f>
        <v>3</v>
      </c>
    </row>
    <row r="58" spans="1:16" x14ac:dyDescent="0.15">
      <c r="A58" s="169" t="s">
        <v>41</v>
      </c>
      <c r="B58" s="169"/>
      <c r="C58" s="169"/>
      <c r="D58" s="169">
        <f>'将来負担比率（分子）の構造'!I$50</f>
        <v>12780</v>
      </c>
      <c r="E58" s="169"/>
      <c r="F58" s="169"/>
      <c r="G58" s="169">
        <f>'将来負担比率（分子）の構造'!J$50</f>
        <v>12256</v>
      </c>
      <c r="H58" s="169"/>
      <c r="I58" s="169"/>
      <c r="J58" s="169">
        <f>'将来負担比率（分子）の構造'!K$50</f>
        <v>13864</v>
      </c>
      <c r="K58" s="169"/>
      <c r="L58" s="169"/>
      <c r="M58" s="169">
        <f>'将来負担比率（分子）の構造'!L$50</f>
        <v>14365</v>
      </c>
      <c r="N58" s="169"/>
      <c r="O58" s="169"/>
      <c r="P58" s="169">
        <f>'将来負担比率（分子）の構造'!M$50</f>
        <v>14248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v>
      </c>
      <c r="C61" s="169"/>
      <c r="D61" s="169"/>
      <c r="E61" s="169">
        <f>'将来負担比率（分子）の構造'!J$46</f>
        <v>1</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15">
      <c r="A62" s="169" t="s">
        <v>35</v>
      </c>
      <c r="B62" s="169">
        <f>'将来負担比率（分子）の構造'!I$45</f>
        <v>3196</v>
      </c>
      <c r="C62" s="169"/>
      <c r="D62" s="169"/>
      <c r="E62" s="169">
        <f>'将来負担比率（分子）の構造'!J$45</f>
        <v>3177</v>
      </c>
      <c r="F62" s="169"/>
      <c r="G62" s="169"/>
      <c r="H62" s="169">
        <f>'将来負担比率（分子）の構造'!K$45</f>
        <v>3110</v>
      </c>
      <c r="I62" s="169"/>
      <c r="J62" s="169"/>
      <c r="K62" s="169">
        <f>'将来負担比率（分子）の構造'!L$45</f>
        <v>3065</v>
      </c>
      <c r="L62" s="169"/>
      <c r="M62" s="169"/>
      <c r="N62" s="169">
        <f>'将来負担比率（分子）の構造'!M$45</f>
        <v>3073</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5945</v>
      </c>
      <c r="C64" s="169"/>
      <c r="D64" s="169"/>
      <c r="E64" s="169">
        <f>'将来負担比率（分子）の構造'!J$43</f>
        <v>6839</v>
      </c>
      <c r="F64" s="169"/>
      <c r="G64" s="169"/>
      <c r="H64" s="169">
        <f>'将来負担比率（分子）の構造'!K$43</f>
        <v>4132</v>
      </c>
      <c r="I64" s="169"/>
      <c r="J64" s="169"/>
      <c r="K64" s="169">
        <f>'将来負担比率（分子）の構造'!L$43</f>
        <v>2774</v>
      </c>
      <c r="L64" s="169"/>
      <c r="M64" s="169"/>
      <c r="N64" s="169">
        <f>'将来負担比率（分子）の構造'!M$43</f>
        <v>2409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20219</v>
      </c>
      <c r="C66" s="169"/>
      <c r="D66" s="169"/>
      <c r="E66" s="169">
        <f>'将来負担比率（分子）の構造'!J$41</f>
        <v>19441</v>
      </c>
      <c r="F66" s="169"/>
      <c r="G66" s="169"/>
      <c r="H66" s="169">
        <f>'将来負担比率（分子）の構造'!K$41</f>
        <v>20355</v>
      </c>
      <c r="I66" s="169"/>
      <c r="J66" s="169"/>
      <c r="K66" s="169">
        <f>'将来負担比率（分子）の構造'!L$41</f>
        <v>19541</v>
      </c>
      <c r="L66" s="169"/>
      <c r="M66" s="169"/>
      <c r="N66" s="169">
        <f>'将来負担比率（分子）の構造'!M$41</f>
        <v>19733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4239</v>
      </c>
      <c r="C72" s="173">
        <f>基金残高に係る経年分析!G55</f>
        <v>4413</v>
      </c>
      <c r="D72" s="173">
        <f>基金残高に係る経年分析!H55</f>
        <v>4241</v>
      </c>
    </row>
    <row r="73" spans="1:16" x14ac:dyDescent="0.15">
      <c r="A73" s="172" t="s">
        <v>74</v>
      </c>
      <c r="B73" s="173">
        <f>基金残高に係る経年分析!F56</f>
        <v>1903</v>
      </c>
      <c r="C73" s="173">
        <f>基金残高に係る経年分析!G56</f>
        <v>2104</v>
      </c>
      <c r="D73" s="173">
        <f>基金残高に係る経年分析!H56</f>
        <v>2199</v>
      </c>
    </row>
    <row r="74" spans="1:16" x14ac:dyDescent="0.15">
      <c r="A74" s="172" t="s">
        <v>75</v>
      </c>
      <c r="B74" s="173">
        <f>基金残高に係る経年分析!F57</f>
        <v>9699</v>
      </c>
      <c r="C74" s="173">
        <f>基金残高に係る経年分析!G57</f>
        <v>9818</v>
      </c>
      <c r="D74" s="173">
        <f>基金残高に係る経年分析!H57</f>
        <v>9840</v>
      </c>
    </row>
  </sheetData>
  <sheetProtection algorithmName="SHA-512" hashValue="1cNdDBCEnr6w2IeiTu1+yWc59drl78+zEZZG7geokNxkg91ci6oP2sCgKgrBHyrbF9mOmmbnc7jxqBbRILRihw==" saltValue="T2DaEAy3RSQ1snAN/4jI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3154128</v>
      </c>
      <c r="S5" s="600"/>
      <c r="T5" s="600"/>
      <c r="U5" s="600"/>
      <c r="V5" s="600"/>
      <c r="W5" s="600"/>
      <c r="X5" s="600"/>
      <c r="Y5" s="601"/>
      <c r="Z5" s="602">
        <v>12.3</v>
      </c>
      <c r="AA5" s="602"/>
      <c r="AB5" s="602"/>
      <c r="AC5" s="602"/>
      <c r="AD5" s="603">
        <v>3154128</v>
      </c>
      <c r="AE5" s="603"/>
      <c r="AF5" s="603"/>
      <c r="AG5" s="603"/>
      <c r="AH5" s="603"/>
      <c r="AI5" s="603"/>
      <c r="AJ5" s="603"/>
      <c r="AK5" s="603"/>
      <c r="AL5" s="604">
        <v>26</v>
      </c>
      <c r="AM5" s="605"/>
      <c r="AN5" s="605"/>
      <c r="AO5" s="606"/>
      <c r="AP5" s="596" t="s">
        <v>217</v>
      </c>
      <c r="AQ5" s="597"/>
      <c r="AR5" s="597"/>
      <c r="AS5" s="597"/>
      <c r="AT5" s="597"/>
      <c r="AU5" s="597"/>
      <c r="AV5" s="597"/>
      <c r="AW5" s="597"/>
      <c r="AX5" s="597"/>
      <c r="AY5" s="597"/>
      <c r="AZ5" s="597"/>
      <c r="BA5" s="597"/>
      <c r="BB5" s="597"/>
      <c r="BC5" s="597"/>
      <c r="BD5" s="597"/>
      <c r="BE5" s="597"/>
      <c r="BF5" s="598"/>
      <c r="BG5" s="610">
        <v>3153580</v>
      </c>
      <c r="BH5" s="611"/>
      <c r="BI5" s="611"/>
      <c r="BJ5" s="611"/>
      <c r="BK5" s="611"/>
      <c r="BL5" s="611"/>
      <c r="BM5" s="611"/>
      <c r="BN5" s="612"/>
      <c r="BO5" s="613">
        <v>100</v>
      </c>
      <c r="BP5" s="613"/>
      <c r="BQ5" s="613"/>
      <c r="BR5" s="613"/>
      <c r="BS5" s="614">
        <v>44258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306169</v>
      </c>
      <c r="S6" s="611"/>
      <c r="T6" s="611"/>
      <c r="U6" s="611"/>
      <c r="V6" s="611"/>
      <c r="W6" s="611"/>
      <c r="X6" s="611"/>
      <c r="Y6" s="612"/>
      <c r="Z6" s="613">
        <v>1.2</v>
      </c>
      <c r="AA6" s="613"/>
      <c r="AB6" s="613"/>
      <c r="AC6" s="613"/>
      <c r="AD6" s="614">
        <v>306169</v>
      </c>
      <c r="AE6" s="614"/>
      <c r="AF6" s="614"/>
      <c r="AG6" s="614"/>
      <c r="AH6" s="614"/>
      <c r="AI6" s="614"/>
      <c r="AJ6" s="614"/>
      <c r="AK6" s="614"/>
      <c r="AL6" s="615">
        <v>2.5</v>
      </c>
      <c r="AM6" s="616"/>
      <c r="AN6" s="616"/>
      <c r="AO6" s="617"/>
      <c r="AP6" s="607" t="s">
        <v>222</v>
      </c>
      <c r="AQ6" s="608"/>
      <c r="AR6" s="608"/>
      <c r="AS6" s="608"/>
      <c r="AT6" s="608"/>
      <c r="AU6" s="608"/>
      <c r="AV6" s="608"/>
      <c r="AW6" s="608"/>
      <c r="AX6" s="608"/>
      <c r="AY6" s="608"/>
      <c r="AZ6" s="608"/>
      <c r="BA6" s="608"/>
      <c r="BB6" s="608"/>
      <c r="BC6" s="608"/>
      <c r="BD6" s="608"/>
      <c r="BE6" s="608"/>
      <c r="BF6" s="609"/>
      <c r="BG6" s="610">
        <v>3153580</v>
      </c>
      <c r="BH6" s="611"/>
      <c r="BI6" s="611"/>
      <c r="BJ6" s="611"/>
      <c r="BK6" s="611"/>
      <c r="BL6" s="611"/>
      <c r="BM6" s="611"/>
      <c r="BN6" s="612"/>
      <c r="BO6" s="613">
        <v>100</v>
      </c>
      <c r="BP6" s="613"/>
      <c r="BQ6" s="613"/>
      <c r="BR6" s="613"/>
      <c r="BS6" s="614">
        <v>44258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166343</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166343</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708</v>
      </c>
      <c r="S7" s="611"/>
      <c r="T7" s="611"/>
      <c r="U7" s="611"/>
      <c r="V7" s="611"/>
      <c r="W7" s="611"/>
      <c r="X7" s="611"/>
      <c r="Y7" s="612"/>
      <c r="Z7" s="613">
        <v>0</v>
      </c>
      <c r="AA7" s="613"/>
      <c r="AB7" s="613"/>
      <c r="AC7" s="613"/>
      <c r="AD7" s="614">
        <v>708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1091046</v>
      </c>
      <c r="BH7" s="611"/>
      <c r="BI7" s="611"/>
      <c r="BJ7" s="611"/>
      <c r="BK7" s="611"/>
      <c r="BL7" s="611"/>
      <c r="BM7" s="611"/>
      <c r="BN7" s="612"/>
      <c r="BO7" s="613">
        <v>34.6</v>
      </c>
      <c r="BP7" s="613"/>
      <c r="BQ7" s="613"/>
      <c r="BR7" s="613"/>
      <c r="BS7" s="614">
        <v>44258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4855528</v>
      </c>
      <c r="CS7" s="611"/>
      <c r="CT7" s="611"/>
      <c r="CU7" s="611"/>
      <c r="CV7" s="611"/>
      <c r="CW7" s="611"/>
      <c r="CX7" s="611"/>
      <c r="CY7" s="612"/>
      <c r="CZ7" s="613">
        <v>19.399999999999999</v>
      </c>
      <c r="DA7" s="613"/>
      <c r="DB7" s="613"/>
      <c r="DC7" s="613"/>
      <c r="DD7" s="619">
        <v>176823</v>
      </c>
      <c r="DE7" s="611"/>
      <c r="DF7" s="611"/>
      <c r="DG7" s="611"/>
      <c r="DH7" s="611"/>
      <c r="DI7" s="611"/>
      <c r="DJ7" s="611"/>
      <c r="DK7" s="611"/>
      <c r="DL7" s="611"/>
      <c r="DM7" s="611"/>
      <c r="DN7" s="611"/>
      <c r="DO7" s="611"/>
      <c r="DP7" s="612"/>
      <c r="DQ7" s="619">
        <v>2354845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9557</v>
      </c>
      <c r="S8" s="611"/>
      <c r="T8" s="611"/>
      <c r="U8" s="611"/>
      <c r="V8" s="611"/>
      <c r="W8" s="611"/>
      <c r="X8" s="611"/>
      <c r="Y8" s="612"/>
      <c r="Z8" s="613">
        <v>0</v>
      </c>
      <c r="AA8" s="613"/>
      <c r="AB8" s="613"/>
      <c r="AC8" s="613"/>
      <c r="AD8" s="614">
        <v>9557</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42438</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6469394</v>
      </c>
      <c r="CS8" s="611"/>
      <c r="CT8" s="611"/>
      <c r="CU8" s="611"/>
      <c r="CV8" s="611"/>
      <c r="CW8" s="611"/>
      <c r="CX8" s="611"/>
      <c r="CY8" s="612"/>
      <c r="CZ8" s="613">
        <v>25.9</v>
      </c>
      <c r="DA8" s="613"/>
      <c r="DB8" s="613"/>
      <c r="DC8" s="613"/>
      <c r="DD8" s="619">
        <v>28893</v>
      </c>
      <c r="DE8" s="611"/>
      <c r="DF8" s="611"/>
      <c r="DG8" s="611"/>
      <c r="DH8" s="611"/>
      <c r="DI8" s="611"/>
      <c r="DJ8" s="611"/>
      <c r="DK8" s="611"/>
      <c r="DL8" s="611"/>
      <c r="DM8" s="611"/>
      <c r="DN8" s="611"/>
      <c r="DO8" s="611"/>
      <c r="DP8" s="612"/>
      <c r="DQ8" s="619">
        <v>4051790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10306</v>
      </c>
      <c r="S9" s="611"/>
      <c r="T9" s="611"/>
      <c r="U9" s="611"/>
      <c r="V9" s="611"/>
      <c r="W9" s="611"/>
      <c r="X9" s="611"/>
      <c r="Y9" s="612"/>
      <c r="Z9" s="613">
        <v>0</v>
      </c>
      <c r="AA9" s="613"/>
      <c r="AB9" s="613"/>
      <c r="AC9" s="613"/>
      <c r="AD9" s="614">
        <v>10306</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829508</v>
      </c>
      <c r="BH9" s="611"/>
      <c r="BI9" s="611"/>
      <c r="BJ9" s="611"/>
      <c r="BK9" s="611"/>
      <c r="BL9" s="611"/>
      <c r="BM9" s="611"/>
      <c r="BN9" s="612"/>
      <c r="BO9" s="613">
        <v>26.3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2051831</v>
      </c>
      <c r="CS9" s="611"/>
      <c r="CT9" s="611"/>
      <c r="CU9" s="611"/>
      <c r="CV9" s="611"/>
      <c r="CW9" s="611"/>
      <c r="CX9" s="611"/>
      <c r="CY9" s="612"/>
      <c r="CZ9" s="613">
        <v>8.1999999999999993</v>
      </c>
      <c r="DA9" s="613"/>
      <c r="DB9" s="613"/>
      <c r="DC9" s="613"/>
      <c r="DD9" s="619">
        <v>142925</v>
      </c>
      <c r="DE9" s="611"/>
      <c r="DF9" s="611"/>
      <c r="DG9" s="611"/>
      <c r="DH9" s="611"/>
      <c r="DI9" s="611"/>
      <c r="DJ9" s="611"/>
      <c r="DK9" s="611"/>
      <c r="DL9" s="611"/>
      <c r="DM9" s="611"/>
      <c r="DN9" s="611"/>
      <c r="DO9" s="611"/>
      <c r="DP9" s="612"/>
      <c r="DQ9" s="619">
        <v>1301562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64045</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4713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4713</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659382</v>
      </c>
      <c r="S11" s="611"/>
      <c r="T11" s="611"/>
      <c r="U11" s="611"/>
      <c r="V11" s="611"/>
      <c r="W11" s="611"/>
      <c r="X11" s="611"/>
      <c r="Y11" s="612"/>
      <c r="Z11" s="615">
        <v>2.6</v>
      </c>
      <c r="AA11" s="616"/>
      <c r="AB11" s="616"/>
      <c r="AC11" s="622"/>
      <c r="AD11" s="619">
        <v>659382</v>
      </c>
      <c r="AE11" s="611"/>
      <c r="AF11" s="611"/>
      <c r="AG11" s="611"/>
      <c r="AH11" s="611"/>
      <c r="AI11" s="611"/>
      <c r="AJ11" s="611"/>
      <c r="AK11" s="612"/>
      <c r="AL11" s="615">
        <v>5.4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155055</v>
      </c>
      <c r="BH11" s="611"/>
      <c r="BI11" s="611"/>
      <c r="BJ11" s="611"/>
      <c r="BK11" s="611"/>
      <c r="BL11" s="611"/>
      <c r="BM11" s="611"/>
      <c r="BN11" s="612"/>
      <c r="BO11" s="613">
        <v>4.9000000000000004</v>
      </c>
      <c r="BP11" s="613"/>
      <c r="BQ11" s="613"/>
      <c r="BR11" s="613"/>
      <c r="BS11" s="614">
        <v>44258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1321034</v>
      </c>
      <c r="CS11" s="611"/>
      <c r="CT11" s="611"/>
      <c r="CU11" s="611"/>
      <c r="CV11" s="611"/>
      <c r="CW11" s="611"/>
      <c r="CX11" s="611"/>
      <c r="CY11" s="612"/>
      <c r="CZ11" s="613">
        <v>5.3</v>
      </c>
      <c r="DA11" s="613"/>
      <c r="DB11" s="613"/>
      <c r="DC11" s="613"/>
      <c r="DD11" s="619">
        <v>505121</v>
      </c>
      <c r="DE11" s="611"/>
      <c r="DF11" s="611"/>
      <c r="DG11" s="611"/>
      <c r="DH11" s="611"/>
      <c r="DI11" s="611"/>
      <c r="DJ11" s="611"/>
      <c r="DK11" s="611"/>
      <c r="DL11" s="611"/>
      <c r="DM11" s="611"/>
      <c r="DN11" s="611"/>
      <c r="DO11" s="611"/>
      <c r="DP11" s="612"/>
      <c r="DQ11" s="619">
        <v>637238</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12161</v>
      </c>
      <c r="S12" s="611"/>
      <c r="T12" s="611"/>
      <c r="U12" s="611"/>
      <c r="V12" s="611"/>
      <c r="W12" s="611"/>
      <c r="X12" s="611"/>
      <c r="Y12" s="612"/>
      <c r="Z12" s="613">
        <v>0</v>
      </c>
      <c r="AA12" s="613"/>
      <c r="AB12" s="613"/>
      <c r="AC12" s="613"/>
      <c r="AD12" s="614">
        <v>12161</v>
      </c>
      <c r="AE12" s="614"/>
      <c r="AF12" s="614"/>
      <c r="AG12" s="614"/>
      <c r="AH12" s="614"/>
      <c r="AI12" s="614"/>
      <c r="AJ12" s="614"/>
      <c r="AK12" s="614"/>
      <c r="AL12" s="615">
        <v>0.1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1754296</v>
      </c>
      <c r="BH12" s="611"/>
      <c r="BI12" s="611"/>
      <c r="BJ12" s="611"/>
      <c r="BK12" s="611"/>
      <c r="BL12" s="611"/>
      <c r="BM12" s="611"/>
      <c r="BN12" s="612"/>
      <c r="BO12" s="613">
        <v>55.6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653300</v>
      </c>
      <c r="CS12" s="611"/>
      <c r="CT12" s="611"/>
      <c r="CU12" s="611"/>
      <c r="CV12" s="611"/>
      <c r="CW12" s="611"/>
      <c r="CX12" s="611"/>
      <c r="CY12" s="612"/>
      <c r="CZ12" s="613">
        <v>2.6</v>
      </c>
      <c r="DA12" s="613"/>
      <c r="DB12" s="613"/>
      <c r="DC12" s="613"/>
      <c r="DD12" s="619">
        <v>45605</v>
      </c>
      <c r="DE12" s="611"/>
      <c r="DF12" s="611"/>
      <c r="DG12" s="611"/>
      <c r="DH12" s="611"/>
      <c r="DI12" s="611"/>
      <c r="DJ12" s="611"/>
      <c r="DK12" s="611"/>
      <c r="DL12" s="611"/>
      <c r="DM12" s="611"/>
      <c r="DN12" s="611"/>
      <c r="DO12" s="611"/>
      <c r="DP12" s="612"/>
      <c r="DQ12" s="619">
        <v>444729</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1685333</v>
      </c>
      <c r="BH13" s="611"/>
      <c r="BI13" s="611"/>
      <c r="BJ13" s="611"/>
      <c r="BK13" s="611"/>
      <c r="BL13" s="611"/>
      <c r="BM13" s="611"/>
      <c r="BN13" s="612"/>
      <c r="BO13" s="613">
        <v>53.4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2265544</v>
      </c>
      <c r="CS13" s="611"/>
      <c r="CT13" s="611"/>
      <c r="CU13" s="611"/>
      <c r="CV13" s="611"/>
      <c r="CW13" s="611"/>
      <c r="CX13" s="611"/>
      <c r="CY13" s="612"/>
      <c r="CZ13" s="613">
        <v>9.1</v>
      </c>
      <c r="DA13" s="613"/>
      <c r="DB13" s="613"/>
      <c r="DC13" s="613"/>
      <c r="DD13" s="619">
        <v>1428428</v>
      </c>
      <c r="DE13" s="611"/>
      <c r="DF13" s="611"/>
      <c r="DG13" s="611"/>
      <c r="DH13" s="611"/>
      <c r="DI13" s="611"/>
      <c r="DJ13" s="611"/>
      <c r="DK13" s="611"/>
      <c r="DL13" s="611"/>
      <c r="DM13" s="611"/>
      <c r="DN13" s="611"/>
      <c r="DO13" s="611"/>
      <c r="DP13" s="612"/>
      <c r="DQ13" s="619">
        <v>1030898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1268</v>
      </c>
      <c r="S14" s="611"/>
      <c r="T14" s="611"/>
      <c r="U14" s="611"/>
      <c r="V14" s="611"/>
      <c r="W14" s="611"/>
      <c r="X14" s="611"/>
      <c r="Y14" s="612"/>
      <c r="Z14" s="613">
        <v>0</v>
      </c>
      <c r="AA14" s="613"/>
      <c r="AB14" s="613"/>
      <c r="AC14" s="613"/>
      <c r="AD14" s="614">
        <v>1268</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123272</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909382</v>
      </c>
      <c r="CS14" s="611"/>
      <c r="CT14" s="611"/>
      <c r="CU14" s="611"/>
      <c r="CV14" s="611"/>
      <c r="CW14" s="611"/>
      <c r="CX14" s="611"/>
      <c r="CY14" s="612"/>
      <c r="CZ14" s="613">
        <v>3.6</v>
      </c>
      <c r="DA14" s="613"/>
      <c r="DB14" s="613"/>
      <c r="DC14" s="613"/>
      <c r="DD14" s="619">
        <v>108644</v>
      </c>
      <c r="DE14" s="611"/>
      <c r="DF14" s="611"/>
      <c r="DG14" s="611"/>
      <c r="DH14" s="611"/>
      <c r="DI14" s="611"/>
      <c r="DJ14" s="611"/>
      <c r="DK14" s="611"/>
      <c r="DL14" s="611"/>
      <c r="DM14" s="611"/>
      <c r="DN14" s="611"/>
      <c r="DO14" s="611"/>
      <c r="DP14" s="612"/>
      <c r="DQ14" s="619">
        <v>738735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184966</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3374695</v>
      </c>
      <c r="CS15" s="611"/>
      <c r="CT15" s="611"/>
      <c r="CU15" s="611"/>
      <c r="CV15" s="611"/>
      <c r="CW15" s="611"/>
      <c r="CX15" s="611"/>
      <c r="CY15" s="612"/>
      <c r="CZ15" s="613">
        <v>13.5</v>
      </c>
      <c r="DA15" s="613"/>
      <c r="DB15" s="613"/>
      <c r="DC15" s="613"/>
      <c r="DD15" s="619">
        <v>1535142</v>
      </c>
      <c r="DE15" s="611"/>
      <c r="DF15" s="611"/>
      <c r="DG15" s="611"/>
      <c r="DH15" s="611"/>
      <c r="DI15" s="611"/>
      <c r="DJ15" s="611"/>
      <c r="DK15" s="611"/>
      <c r="DL15" s="611"/>
      <c r="DM15" s="611"/>
      <c r="DN15" s="611"/>
      <c r="DO15" s="611"/>
      <c r="DP15" s="612"/>
      <c r="DQ15" s="619">
        <v>1640172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25704</v>
      </c>
      <c r="S16" s="611"/>
      <c r="T16" s="611"/>
      <c r="U16" s="611"/>
      <c r="V16" s="611"/>
      <c r="W16" s="611"/>
      <c r="X16" s="611"/>
      <c r="Y16" s="612"/>
      <c r="Z16" s="613">
        <v>0.1</v>
      </c>
      <c r="AA16" s="613"/>
      <c r="AB16" s="613"/>
      <c r="AC16" s="613"/>
      <c r="AD16" s="614">
        <v>25704</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137676</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28722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53357</v>
      </c>
      <c r="S17" s="611"/>
      <c r="T17" s="611"/>
      <c r="U17" s="611"/>
      <c r="V17" s="611"/>
      <c r="W17" s="611"/>
      <c r="X17" s="611"/>
      <c r="Y17" s="612"/>
      <c r="Z17" s="613">
        <v>0.2</v>
      </c>
      <c r="AA17" s="613"/>
      <c r="AB17" s="613"/>
      <c r="AC17" s="613"/>
      <c r="AD17" s="614">
        <v>53357</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2796846</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2790110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16124</v>
      </c>
      <c r="S18" s="611"/>
      <c r="T18" s="611"/>
      <c r="U18" s="611"/>
      <c r="V18" s="611"/>
      <c r="W18" s="611"/>
      <c r="X18" s="611"/>
      <c r="Y18" s="612"/>
      <c r="Z18" s="613">
        <v>0.1</v>
      </c>
      <c r="AA18" s="613"/>
      <c r="AB18" s="613"/>
      <c r="AC18" s="613"/>
      <c r="AD18" s="614">
        <v>16124</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12102</v>
      </c>
      <c r="S19" s="611"/>
      <c r="T19" s="611"/>
      <c r="U19" s="611"/>
      <c r="V19" s="611"/>
      <c r="W19" s="611"/>
      <c r="X19" s="611"/>
      <c r="Y19" s="612"/>
      <c r="Z19" s="613">
        <v>0</v>
      </c>
      <c r="AA19" s="613"/>
      <c r="AB19" s="613"/>
      <c r="AC19" s="613"/>
      <c r="AD19" s="614">
        <v>12102</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548</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4022</v>
      </c>
      <c r="S20" s="611"/>
      <c r="T20" s="611"/>
      <c r="U20" s="611"/>
      <c r="V20" s="611"/>
      <c r="W20" s="611"/>
      <c r="X20" s="611"/>
      <c r="Y20" s="612"/>
      <c r="Z20" s="613">
        <v>0</v>
      </c>
      <c r="AA20" s="613"/>
      <c r="AB20" s="613"/>
      <c r="AC20" s="613"/>
      <c r="AD20" s="614">
        <v>4022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548</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25006286</v>
      </c>
      <c r="CS20" s="611"/>
      <c r="CT20" s="611"/>
      <c r="CU20" s="611"/>
      <c r="CV20" s="611"/>
      <c r="CW20" s="611"/>
      <c r="CX20" s="611"/>
      <c r="CY20" s="612"/>
      <c r="CZ20" s="613">
        <v>100</v>
      </c>
      <c r="DA20" s="613"/>
      <c r="DB20" s="613"/>
      <c r="DC20" s="613"/>
      <c r="DD20" s="619">
        <v>3971581</v>
      </c>
      <c r="DE20" s="611"/>
      <c r="DF20" s="611"/>
      <c r="DG20" s="611"/>
      <c r="DH20" s="611"/>
      <c r="DI20" s="611"/>
      <c r="DJ20" s="611"/>
      <c r="DK20" s="611"/>
      <c r="DL20" s="611"/>
      <c r="DM20" s="611"/>
      <c r="DN20" s="611"/>
      <c r="DO20" s="611"/>
      <c r="DP20" s="612"/>
      <c r="DQ20" s="619">
        <v>15189857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8538495</v>
      </c>
      <c r="S21" s="611"/>
      <c r="T21" s="611"/>
      <c r="U21" s="611"/>
      <c r="V21" s="611"/>
      <c r="W21" s="611"/>
      <c r="X21" s="611"/>
      <c r="Y21" s="612"/>
      <c r="Z21" s="613">
        <v>33.299999999999997</v>
      </c>
      <c r="AA21" s="613"/>
      <c r="AB21" s="613"/>
      <c r="AC21" s="613"/>
      <c r="AD21" s="614">
        <v>7846936</v>
      </c>
      <c r="AE21" s="614"/>
      <c r="AF21" s="614"/>
      <c r="AG21" s="614"/>
      <c r="AH21" s="614"/>
      <c r="AI21" s="614"/>
      <c r="AJ21" s="614"/>
      <c r="AK21" s="614"/>
      <c r="AL21" s="615">
        <v>64.7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548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7846936</v>
      </c>
      <c r="S22" s="611"/>
      <c r="T22" s="611"/>
      <c r="U22" s="611"/>
      <c r="V22" s="611"/>
      <c r="W22" s="611"/>
      <c r="X22" s="611"/>
      <c r="Y22" s="612"/>
      <c r="Z22" s="613">
        <v>30.6</v>
      </c>
      <c r="AA22" s="613"/>
      <c r="AB22" s="613"/>
      <c r="AC22" s="613"/>
      <c r="AD22" s="614">
        <v>7846936</v>
      </c>
      <c r="AE22" s="614"/>
      <c r="AF22" s="614"/>
      <c r="AG22" s="614"/>
      <c r="AH22" s="614"/>
      <c r="AI22" s="614"/>
      <c r="AJ22" s="614"/>
      <c r="AK22" s="614"/>
      <c r="AL22" s="615">
        <v>64.7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691559</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10241054</v>
      </c>
      <c r="CS24" s="600"/>
      <c r="CT24" s="600"/>
      <c r="CU24" s="600"/>
      <c r="CV24" s="600"/>
      <c r="CW24" s="600"/>
      <c r="CX24" s="600"/>
      <c r="CY24" s="601"/>
      <c r="CZ24" s="604">
        <v>41</v>
      </c>
      <c r="DA24" s="605"/>
      <c r="DB24" s="605"/>
      <c r="DC24" s="621"/>
      <c r="DD24" s="640">
        <v>7883248</v>
      </c>
      <c r="DE24" s="600"/>
      <c r="DF24" s="600"/>
      <c r="DG24" s="600"/>
      <c r="DH24" s="600"/>
      <c r="DI24" s="600"/>
      <c r="DJ24" s="600"/>
      <c r="DK24" s="601"/>
      <c r="DL24" s="640">
        <v>7567384</v>
      </c>
      <c r="DM24" s="600"/>
      <c r="DN24" s="600"/>
      <c r="DO24" s="600"/>
      <c r="DP24" s="600"/>
      <c r="DQ24" s="600"/>
      <c r="DR24" s="600"/>
      <c r="DS24" s="600"/>
      <c r="DT24" s="600"/>
      <c r="DU24" s="600"/>
      <c r="DV24" s="601"/>
      <c r="DW24" s="604">
        <v>62.1</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12787359</v>
      </c>
      <c r="S25" s="611"/>
      <c r="T25" s="611"/>
      <c r="U25" s="611"/>
      <c r="V25" s="611"/>
      <c r="W25" s="611"/>
      <c r="X25" s="611"/>
      <c r="Y25" s="612"/>
      <c r="Z25" s="613">
        <v>49.9</v>
      </c>
      <c r="AA25" s="613"/>
      <c r="AB25" s="613"/>
      <c r="AC25" s="613"/>
      <c r="AD25" s="614">
        <v>12095800</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4269393</v>
      </c>
      <c r="CS25" s="643"/>
      <c r="CT25" s="643"/>
      <c r="CU25" s="643"/>
      <c r="CV25" s="643"/>
      <c r="CW25" s="643"/>
      <c r="CX25" s="643"/>
      <c r="CY25" s="644"/>
      <c r="CZ25" s="615">
        <v>17.100000000000001</v>
      </c>
      <c r="DA25" s="641"/>
      <c r="DB25" s="641"/>
      <c r="DC25" s="645"/>
      <c r="DD25" s="619">
        <v>3986562</v>
      </c>
      <c r="DE25" s="643"/>
      <c r="DF25" s="643"/>
      <c r="DG25" s="643"/>
      <c r="DH25" s="643"/>
      <c r="DI25" s="643"/>
      <c r="DJ25" s="643"/>
      <c r="DK25" s="644"/>
      <c r="DL25" s="619">
        <v>3956237</v>
      </c>
      <c r="DM25" s="643"/>
      <c r="DN25" s="643"/>
      <c r="DO25" s="643"/>
      <c r="DP25" s="643"/>
      <c r="DQ25" s="643"/>
      <c r="DR25" s="643"/>
      <c r="DS25" s="643"/>
      <c r="DT25" s="643"/>
      <c r="DU25" s="643"/>
      <c r="DV25" s="644"/>
      <c r="DW25" s="615">
        <v>32.5</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2966</v>
      </c>
      <c r="S26" s="611"/>
      <c r="T26" s="611"/>
      <c r="U26" s="611"/>
      <c r="V26" s="611"/>
      <c r="W26" s="611"/>
      <c r="X26" s="611"/>
      <c r="Y26" s="612"/>
      <c r="Z26" s="613">
        <v>0</v>
      </c>
      <c r="AA26" s="613"/>
      <c r="AB26" s="613"/>
      <c r="AC26" s="613"/>
      <c r="AD26" s="614">
        <v>2966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2506557</v>
      </c>
      <c r="CS26" s="611"/>
      <c r="CT26" s="611"/>
      <c r="CU26" s="611"/>
      <c r="CV26" s="611"/>
      <c r="CW26" s="611"/>
      <c r="CX26" s="611"/>
      <c r="CY26" s="612"/>
      <c r="CZ26" s="615">
        <v>10</v>
      </c>
      <c r="DA26" s="641"/>
      <c r="DB26" s="641"/>
      <c r="DC26" s="645"/>
      <c r="DD26" s="619">
        <v>2352047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266767</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3154128</v>
      </c>
      <c r="BH27" s="611"/>
      <c r="BI27" s="611"/>
      <c r="BJ27" s="611"/>
      <c r="BK27" s="611"/>
      <c r="BL27" s="611"/>
      <c r="BM27" s="611"/>
      <c r="BN27" s="612"/>
      <c r="BO27" s="613">
        <v>100</v>
      </c>
      <c r="BP27" s="613"/>
      <c r="BQ27" s="613"/>
      <c r="BR27" s="613"/>
      <c r="BS27" s="614">
        <v>44258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3174815</v>
      </c>
      <c r="CS27" s="643"/>
      <c r="CT27" s="643"/>
      <c r="CU27" s="643"/>
      <c r="CV27" s="643"/>
      <c r="CW27" s="643"/>
      <c r="CX27" s="643"/>
      <c r="CY27" s="644"/>
      <c r="CZ27" s="615">
        <v>12.7</v>
      </c>
      <c r="DA27" s="641"/>
      <c r="DB27" s="641"/>
      <c r="DC27" s="645"/>
      <c r="DD27" s="619">
        <v>1106576</v>
      </c>
      <c r="DE27" s="643"/>
      <c r="DF27" s="643"/>
      <c r="DG27" s="643"/>
      <c r="DH27" s="643"/>
      <c r="DI27" s="643"/>
      <c r="DJ27" s="643"/>
      <c r="DK27" s="644"/>
      <c r="DL27" s="619">
        <v>1099935</v>
      </c>
      <c r="DM27" s="643"/>
      <c r="DN27" s="643"/>
      <c r="DO27" s="643"/>
      <c r="DP27" s="643"/>
      <c r="DQ27" s="643"/>
      <c r="DR27" s="643"/>
      <c r="DS27" s="643"/>
      <c r="DT27" s="643"/>
      <c r="DU27" s="643"/>
      <c r="DV27" s="644"/>
      <c r="DW27" s="615">
        <v>9</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257669</v>
      </c>
      <c r="S28" s="611"/>
      <c r="T28" s="611"/>
      <c r="U28" s="611"/>
      <c r="V28" s="611"/>
      <c r="W28" s="611"/>
      <c r="X28" s="611"/>
      <c r="Y28" s="612"/>
      <c r="Z28" s="613">
        <v>1</v>
      </c>
      <c r="AA28" s="613"/>
      <c r="AB28" s="613"/>
      <c r="AC28" s="613"/>
      <c r="AD28" s="614">
        <v>10326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2796846</v>
      </c>
      <c r="CS28" s="611"/>
      <c r="CT28" s="611"/>
      <c r="CU28" s="611"/>
      <c r="CV28" s="611"/>
      <c r="CW28" s="611"/>
      <c r="CX28" s="611"/>
      <c r="CY28" s="612"/>
      <c r="CZ28" s="615">
        <v>11.2</v>
      </c>
      <c r="DA28" s="641"/>
      <c r="DB28" s="641"/>
      <c r="DC28" s="645"/>
      <c r="DD28" s="619">
        <v>2790110</v>
      </c>
      <c r="DE28" s="611"/>
      <c r="DF28" s="611"/>
      <c r="DG28" s="611"/>
      <c r="DH28" s="611"/>
      <c r="DI28" s="611"/>
      <c r="DJ28" s="611"/>
      <c r="DK28" s="612"/>
      <c r="DL28" s="619">
        <v>2511212</v>
      </c>
      <c r="DM28" s="611"/>
      <c r="DN28" s="611"/>
      <c r="DO28" s="611"/>
      <c r="DP28" s="611"/>
      <c r="DQ28" s="611"/>
      <c r="DR28" s="611"/>
      <c r="DS28" s="611"/>
      <c r="DT28" s="611"/>
      <c r="DU28" s="611"/>
      <c r="DV28" s="612"/>
      <c r="DW28" s="615">
        <v>20.6</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66680</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2796846</v>
      </c>
      <c r="CS29" s="643"/>
      <c r="CT29" s="643"/>
      <c r="CU29" s="643"/>
      <c r="CV29" s="643"/>
      <c r="CW29" s="643"/>
      <c r="CX29" s="643"/>
      <c r="CY29" s="644"/>
      <c r="CZ29" s="615">
        <v>11.2</v>
      </c>
      <c r="DA29" s="641"/>
      <c r="DB29" s="641"/>
      <c r="DC29" s="645"/>
      <c r="DD29" s="619">
        <v>2790110</v>
      </c>
      <c r="DE29" s="643"/>
      <c r="DF29" s="643"/>
      <c r="DG29" s="643"/>
      <c r="DH29" s="643"/>
      <c r="DI29" s="643"/>
      <c r="DJ29" s="643"/>
      <c r="DK29" s="644"/>
      <c r="DL29" s="619">
        <v>2511212</v>
      </c>
      <c r="DM29" s="643"/>
      <c r="DN29" s="643"/>
      <c r="DO29" s="643"/>
      <c r="DP29" s="643"/>
      <c r="DQ29" s="643"/>
      <c r="DR29" s="643"/>
      <c r="DS29" s="643"/>
      <c r="DT29" s="643"/>
      <c r="DU29" s="643"/>
      <c r="DV29" s="644"/>
      <c r="DW29" s="615">
        <v>20.6</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2976985</v>
      </c>
      <c r="S30" s="611"/>
      <c r="T30" s="611"/>
      <c r="U30" s="611"/>
      <c r="V30" s="611"/>
      <c r="W30" s="611"/>
      <c r="X30" s="611"/>
      <c r="Y30" s="612"/>
      <c r="Z30" s="613">
        <v>11.6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2754522</v>
      </c>
      <c r="CS30" s="611"/>
      <c r="CT30" s="611"/>
      <c r="CU30" s="611"/>
      <c r="CV30" s="611"/>
      <c r="CW30" s="611"/>
      <c r="CX30" s="611"/>
      <c r="CY30" s="612"/>
      <c r="CZ30" s="615">
        <v>11</v>
      </c>
      <c r="DA30" s="641"/>
      <c r="DB30" s="641"/>
      <c r="DC30" s="645"/>
      <c r="DD30" s="619">
        <v>2747935</v>
      </c>
      <c r="DE30" s="611"/>
      <c r="DF30" s="611"/>
      <c r="DG30" s="611"/>
      <c r="DH30" s="611"/>
      <c r="DI30" s="611"/>
      <c r="DJ30" s="611"/>
      <c r="DK30" s="612"/>
      <c r="DL30" s="619">
        <v>2469037</v>
      </c>
      <c r="DM30" s="611"/>
      <c r="DN30" s="611"/>
      <c r="DO30" s="611"/>
      <c r="DP30" s="611"/>
      <c r="DQ30" s="611"/>
      <c r="DR30" s="611"/>
      <c r="DS30" s="611"/>
      <c r="DT30" s="611"/>
      <c r="DU30" s="611"/>
      <c r="DV30" s="612"/>
      <c r="DW30" s="615">
        <v>20.3</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99.7</v>
      </c>
      <c r="BH31" s="654"/>
      <c r="BI31" s="654"/>
      <c r="BJ31" s="654"/>
      <c r="BK31" s="654"/>
      <c r="BL31" s="654"/>
      <c r="BM31" s="605">
        <v>98.5</v>
      </c>
      <c r="BN31" s="654"/>
      <c r="BO31" s="654"/>
      <c r="BP31" s="654"/>
      <c r="BQ31" s="655"/>
      <c r="BR31" s="666">
        <v>99.7</v>
      </c>
      <c r="BS31" s="654"/>
      <c r="BT31" s="654"/>
      <c r="BU31" s="654"/>
      <c r="BV31" s="654"/>
      <c r="BW31" s="654"/>
      <c r="BX31" s="605">
        <v>98.5</v>
      </c>
      <c r="BY31" s="654"/>
      <c r="BZ31" s="654"/>
      <c r="CA31" s="654"/>
      <c r="CB31" s="655"/>
      <c r="CD31" s="648"/>
      <c r="CE31" s="649"/>
      <c r="CF31" s="607" t="s">
        <v>301</v>
      </c>
      <c r="CG31" s="608"/>
      <c r="CH31" s="608"/>
      <c r="CI31" s="608"/>
      <c r="CJ31" s="608"/>
      <c r="CK31" s="608"/>
      <c r="CL31" s="608"/>
      <c r="CM31" s="608"/>
      <c r="CN31" s="608"/>
      <c r="CO31" s="608"/>
      <c r="CP31" s="608"/>
      <c r="CQ31" s="609"/>
      <c r="CR31" s="610">
        <v>42324</v>
      </c>
      <c r="CS31" s="643"/>
      <c r="CT31" s="643"/>
      <c r="CU31" s="643"/>
      <c r="CV31" s="643"/>
      <c r="CW31" s="643"/>
      <c r="CX31" s="643"/>
      <c r="CY31" s="644"/>
      <c r="CZ31" s="615">
        <v>0.2</v>
      </c>
      <c r="DA31" s="641"/>
      <c r="DB31" s="641"/>
      <c r="DC31" s="645"/>
      <c r="DD31" s="619">
        <v>42175</v>
      </c>
      <c r="DE31" s="643"/>
      <c r="DF31" s="643"/>
      <c r="DG31" s="643"/>
      <c r="DH31" s="643"/>
      <c r="DI31" s="643"/>
      <c r="DJ31" s="643"/>
      <c r="DK31" s="644"/>
      <c r="DL31" s="619">
        <v>42175</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1502356</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99.7</v>
      </c>
      <c r="BH32" s="643"/>
      <c r="BI32" s="643"/>
      <c r="BJ32" s="643"/>
      <c r="BK32" s="643"/>
      <c r="BL32" s="643"/>
      <c r="BM32" s="616">
        <v>99.1</v>
      </c>
      <c r="BN32" s="643"/>
      <c r="BO32" s="643"/>
      <c r="BP32" s="643"/>
      <c r="BQ32" s="665"/>
      <c r="BR32" s="667">
        <v>99.6</v>
      </c>
      <c r="BS32" s="643"/>
      <c r="BT32" s="643"/>
      <c r="BU32" s="643"/>
      <c r="BV32" s="643"/>
      <c r="BW32" s="643"/>
      <c r="BX32" s="616">
        <v>99</v>
      </c>
      <c r="BY32" s="643"/>
      <c r="BZ32" s="643"/>
      <c r="CA32" s="643"/>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223654</v>
      </c>
      <c r="S33" s="611"/>
      <c r="T33" s="611"/>
      <c r="U33" s="611"/>
      <c r="V33" s="611"/>
      <c r="W33" s="611"/>
      <c r="X33" s="611"/>
      <c r="Y33" s="612"/>
      <c r="Z33" s="613">
        <v>0.9</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99.7</v>
      </c>
      <c r="BH33" s="669"/>
      <c r="BI33" s="669"/>
      <c r="BJ33" s="669"/>
      <c r="BK33" s="669"/>
      <c r="BL33" s="669"/>
      <c r="BM33" s="670">
        <v>97.9</v>
      </c>
      <c r="BN33" s="669"/>
      <c r="BO33" s="669"/>
      <c r="BP33" s="669"/>
      <c r="BQ33" s="671"/>
      <c r="BR33" s="668">
        <v>99.7</v>
      </c>
      <c r="BS33" s="669"/>
      <c r="BT33" s="669"/>
      <c r="BU33" s="669"/>
      <c r="BV33" s="669"/>
      <c r="BW33" s="669"/>
      <c r="BX33" s="670">
        <v>97.9</v>
      </c>
      <c r="BY33" s="669"/>
      <c r="BZ33" s="669"/>
      <c r="CA33" s="669"/>
      <c r="CB33" s="671"/>
      <c r="CD33" s="607" t="s">
        <v>308</v>
      </c>
      <c r="CE33" s="608"/>
      <c r="CF33" s="608"/>
      <c r="CG33" s="608"/>
      <c r="CH33" s="608"/>
      <c r="CI33" s="608"/>
      <c r="CJ33" s="608"/>
      <c r="CK33" s="608"/>
      <c r="CL33" s="608"/>
      <c r="CM33" s="608"/>
      <c r="CN33" s="608"/>
      <c r="CO33" s="608"/>
      <c r="CP33" s="608"/>
      <c r="CQ33" s="609"/>
      <c r="CR33" s="610">
        <v>10655975</v>
      </c>
      <c r="CS33" s="643"/>
      <c r="CT33" s="643"/>
      <c r="CU33" s="643"/>
      <c r="CV33" s="643"/>
      <c r="CW33" s="643"/>
      <c r="CX33" s="643"/>
      <c r="CY33" s="644"/>
      <c r="CZ33" s="615">
        <v>42.6</v>
      </c>
      <c r="DA33" s="641"/>
      <c r="DB33" s="641"/>
      <c r="DC33" s="645"/>
      <c r="DD33" s="619">
        <v>6507160</v>
      </c>
      <c r="DE33" s="643"/>
      <c r="DF33" s="643"/>
      <c r="DG33" s="643"/>
      <c r="DH33" s="643"/>
      <c r="DI33" s="643"/>
      <c r="DJ33" s="643"/>
      <c r="DK33" s="644"/>
      <c r="DL33" s="619">
        <v>4096142</v>
      </c>
      <c r="DM33" s="643"/>
      <c r="DN33" s="643"/>
      <c r="DO33" s="643"/>
      <c r="DP33" s="643"/>
      <c r="DQ33" s="643"/>
      <c r="DR33" s="643"/>
      <c r="DS33" s="643"/>
      <c r="DT33" s="643"/>
      <c r="DU33" s="643"/>
      <c r="DV33" s="644"/>
      <c r="DW33" s="615">
        <v>33.6</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2069953</v>
      </c>
      <c r="S34" s="611"/>
      <c r="T34" s="611"/>
      <c r="U34" s="611"/>
      <c r="V34" s="611"/>
      <c r="W34" s="611"/>
      <c r="X34" s="611"/>
      <c r="Y34" s="612"/>
      <c r="Z34" s="613">
        <v>8.1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3171730</v>
      </c>
      <c r="CS34" s="611"/>
      <c r="CT34" s="611"/>
      <c r="CU34" s="611"/>
      <c r="CV34" s="611"/>
      <c r="CW34" s="611"/>
      <c r="CX34" s="611"/>
      <c r="CY34" s="612"/>
      <c r="CZ34" s="615">
        <v>12.7</v>
      </c>
      <c r="DA34" s="641"/>
      <c r="DB34" s="641"/>
      <c r="DC34" s="645"/>
      <c r="DD34" s="619">
        <v>2073689</v>
      </c>
      <c r="DE34" s="611"/>
      <c r="DF34" s="611"/>
      <c r="DG34" s="611"/>
      <c r="DH34" s="611"/>
      <c r="DI34" s="611"/>
      <c r="DJ34" s="611"/>
      <c r="DK34" s="612"/>
      <c r="DL34" s="619">
        <v>1605081</v>
      </c>
      <c r="DM34" s="611"/>
      <c r="DN34" s="611"/>
      <c r="DO34" s="611"/>
      <c r="DP34" s="611"/>
      <c r="DQ34" s="611"/>
      <c r="DR34" s="611"/>
      <c r="DS34" s="611"/>
      <c r="DT34" s="611"/>
      <c r="DU34" s="611"/>
      <c r="DV34" s="612"/>
      <c r="DW34" s="615">
        <v>13.2</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1631833</v>
      </c>
      <c r="S35" s="611"/>
      <c r="T35" s="611"/>
      <c r="U35" s="611"/>
      <c r="V35" s="611"/>
      <c r="W35" s="611"/>
      <c r="X35" s="611"/>
      <c r="Y35" s="612"/>
      <c r="Z35" s="613">
        <v>6.4</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66313</v>
      </c>
      <c r="CS35" s="643"/>
      <c r="CT35" s="643"/>
      <c r="CU35" s="643"/>
      <c r="CV35" s="643"/>
      <c r="CW35" s="643"/>
      <c r="CX35" s="643"/>
      <c r="CY35" s="644"/>
      <c r="CZ35" s="615">
        <v>0.3</v>
      </c>
      <c r="DA35" s="641"/>
      <c r="DB35" s="641"/>
      <c r="DC35" s="645"/>
      <c r="DD35" s="619">
        <v>53321</v>
      </c>
      <c r="DE35" s="643"/>
      <c r="DF35" s="643"/>
      <c r="DG35" s="643"/>
      <c r="DH35" s="643"/>
      <c r="DI35" s="643"/>
      <c r="DJ35" s="643"/>
      <c r="DK35" s="644"/>
      <c r="DL35" s="619">
        <v>53321</v>
      </c>
      <c r="DM35" s="643"/>
      <c r="DN35" s="643"/>
      <c r="DO35" s="643"/>
      <c r="DP35" s="643"/>
      <c r="DQ35" s="643"/>
      <c r="DR35" s="643"/>
      <c r="DS35" s="643"/>
      <c r="DT35" s="643"/>
      <c r="DU35" s="643"/>
      <c r="DV35" s="644"/>
      <c r="DW35" s="615">
        <v>0.4</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632314</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2750547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46681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3537321</v>
      </c>
      <c r="CS36" s="611"/>
      <c r="CT36" s="611"/>
      <c r="CU36" s="611"/>
      <c r="CV36" s="611"/>
      <c r="CW36" s="611"/>
      <c r="CX36" s="611"/>
      <c r="CY36" s="612"/>
      <c r="CZ36" s="615">
        <v>14.1</v>
      </c>
      <c r="DA36" s="641"/>
      <c r="DB36" s="641"/>
      <c r="DC36" s="645"/>
      <c r="DD36" s="619">
        <v>1962651</v>
      </c>
      <c r="DE36" s="611"/>
      <c r="DF36" s="611"/>
      <c r="DG36" s="611"/>
      <c r="DH36" s="611"/>
      <c r="DI36" s="611"/>
      <c r="DJ36" s="611"/>
      <c r="DK36" s="612"/>
      <c r="DL36" s="619">
        <v>885087</v>
      </c>
      <c r="DM36" s="611"/>
      <c r="DN36" s="611"/>
      <c r="DO36" s="611"/>
      <c r="DP36" s="611"/>
      <c r="DQ36" s="611"/>
      <c r="DR36" s="611"/>
      <c r="DS36" s="611"/>
      <c r="DT36" s="611"/>
      <c r="DU36" s="611"/>
      <c r="DV36" s="612"/>
      <c r="DW36" s="615">
        <v>7.3</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278470</v>
      </c>
      <c r="S37" s="611"/>
      <c r="T37" s="611"/>
      <c r="U37" s="611"/>
      <c r="V37" s="611"/>
      <c r="W37" s="611"/>
      <c r="X37" s="611"/>
      <c r="Y37" s="612"/>
      <c r="Z37" s="613">
        <v>1.1000000000000001</v>
      </c>
      <c r="AA37" s="613"/>
      <c r="AB37" s="613"/>
      <c r="AC37" s="613"/>
      <c r="AD37" s="614">
        <v>18290</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445050</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-15524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459971</v>
      </c>
      <c r="CS37" s="643"/>
      <c r="CT37" s="643"/>
      <c r="CU37" s="643"/>
      <c r="CV37" s="643"/>
      <c r="CW37" s="643"/>
      <c r="CX37" s="643"/>
      <c r="CY37" s="644"/>
      <c r="CZ37" s="615">
        <v>1.8</v>
      </c>
      <c r="DA37" s="641"/>
      <c r="DB37" s="641"/>
      <c r="DC37" s="645"/>
      <c r="DD37" s="619">
        <v>30071</v>
      </c>
      <c r="DE37" s="643"/>
      <c r="DF37" s="643"/>
      <c r="DG37" s="643"/>
      <c r="DH37" s="643"/>
      <c r="DI37" s="643"/>
      <c r="DJ37" s="643"/>
      <c r="DK37" s="644"/>
      <c r="DL37" s="619">
        <v>27567</v>
      </c>
      <c r="DM37" s="643"/>
      <c r="DN37" s="643"/>
      <c r="DO37" s="643"/>
      <c r="DP37" s="643"/>
      <c r="DQ37" s="643"/>
      <c r="DR37" s="643"/>
      <c r="DS37" s="643"/>
      <c r="DT37" s="643"/>
      <c r="DU37" s="643"/>
      <c r="DV37" s="644"/>
      <c r="DW37" s="615">
        <v>0.2</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2951523</v>
      </c>
      <c r="S38" s="611"/>
      <c r="T38" s="611"/>
      <c r="U38" s="611"/>
      <c r="V38" s="611"/>
      <c r="W38" s="611"/>
      <c r="X38" s="611"/>
      <c r="Y38" s="612"/>
      <c r="Z38" s="613">
        <v>11.5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400665</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3931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1851072</v>
      </c>
      <c r="CS38" s="611"/>
      <c r="CT38" s="611"/>
      <c r="CU38" s="611"/>
      <c r="CV38" s="611"/>
      <c r="CW38" s="611"/>
      <c r="CX38" s="611"/>
      <c r="CY38" s="612"/>
      <c r="CZ38" s="615">
        <v>7.4</v>
      </c>
      <c r="DA38" s="641"/>
      <c r="DB38" s="641"/>
      <c r="DC38" s="645"/>
      <c r="DD38" s="619">
        <v>1544272</v>
      </c>
      <c r="DE38" s="611"/>
      <c r="DF38" s="611"/>
      <c r="DG38" s="611"/>
      <c r="DH38" s="611"/>
      <c r="DI38" s="611"/>
      <c r="DJ38" s="611"/>
      <c r="DK38" s="612"/>
      <c r="DL38" s="619">
        <v>1465952</v>
      </c>
      <c r="DM38" s="611"/>
      <c r="DN38" s="611"/>
      <c r="DO38" s="611"/>
      <c r="DP38" s="611"/>
      <c r="DQ38" s="611"/>
      <c r="DR38" s="611"/>
      <c r="DS38" s="611"/>
      <c r="DT38" s="611"/>
      <c r="DU38" s="611"/>
      <c r="DV38" s="612"/>
      <c r="DW38" s="615">
        <v>12</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76658</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5857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1575983</v>
      </c>
      <c r="CS39" s="643"/>
      <c r="CT39" s="643"/>
      <c r="CU39" s="643"/>
      <c r="CV39" s="643"/>
      <c r="CW39" s="643"/>
      <c r="CX39" s="643"/>
      <c r="CY39" s="644"/>
      <c r="CZ39" s="615">
        <v>6.3</v>
      </c>
      <c r="DA39" s="641"/>
      <c r="DB39" s="641"/>
      <c r="DC39" s="645"/>
      <c r="DD39" s="619">
        <v>419671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v>57323</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5243</v>
      </c>
      <c r="BA40" s="611"/>
      <c r="BB40" s="611"/>
      <c r="BC40" s="611"/>
      <c r="BD40" s="643"/>
      <c r="BE40" s="643"/>
      <c r="BF40" s="665"/>
      <c r="BG40" s="658" t="s">
        <v>333</v>
      </c>
      <c r="BH40" s="659"/>
      <c r="BI40" s="659"/>
      <c r="BJ40" s="659"/>
      <c r="BK40" s="659"/>
      <c r="BL40" s="214"/>
      <c r="BM40" s="608" t="s">
        <v>334</v>
      </c>
      <c r="BN40" s="608"/>
      <c r="BO40" s="608"/>
      <c r="BP40" s="608"/>
      <c r="BQ40" s="608"/>
      <c r="BR40" s="608"/>
      <c r="BS40" s="608"/>
      <c r="BT40" s="608"/>
      <c r="BU40" s="609"/>
      <c r="BV40" s="610">
        <v>78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453556</v>
      </c>
      <c r="CS40" s="611"/>
      <c r="CT40" s="611"/>
      <c r="CU40" s="611"/>
      <c r="CV40" s="611"/>
      <c r="CW40" s="611"/>
      <c r="CX40" s="611"/>
      <c r="CY40" s="612"/>
      <c r="CZ40" s="615">
        <v>1.8</v>
      </c>
      <c r="DA40" s="641"/>
      <c r="DB40" s="641"/>
      <c r="DC40" s="645"/>
      <c r="DD40" s="619">
        <v>453556</v>
      </c>
      <c r="DE40" s="611"/>
      <c r="DF40" s="611"/>
      <c r="DG40" s="611"/>
      <c r="DH40" s="611"/>
      <c r="DI40" s="611"/>
      <c r="DJ40" s="611"/>
      <c r="DK40" s="612"/>
      <c r="DL40" s="619">
        <v>86701</v>
      </c>
      <c r="DM40" s="611"/>
      <c r="DN40" s="611"/>
      <c r="DO40" s="611"/>
      <c r="DP40" s="611"/>
      <c r="DQ40" s="611"/>
      <c r="DR40" s="611"/>
      <c r="DS40" s="611"/>
      <c r="DT40" s="611"/>
      <c r="DU40" s="611"/>
      <c r="DV40" s="612"/>
      <c r="DW40" s="615">
        <v>0.7</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25648529</v>
      </c>
      <c r="S41" s="683"/>
      <c r="T41" s="683"/>
      <c r="U41" s="683"/>
      <c r="V41" s="683"/>
      <c r="W41" s="683"/>
      <c r="X41" s="683"/>
      <c r="Y41" s="687"/>
      <c r="Z41" s="688">
        <v>100</v>
      </c>
      <c r="AA41" s="688"/>
      <c r="AB41" s="688"/>
      <c r="AC41" s="688"/>
      <c r="AD41" s="689">
        <v>12127382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338799</v>
      </c>
      <c r="BA41" s="611"/>
      <c r="BB41" s="611"/>
      <c r="BC41" s="611"/>
      <c r="BD41" s="643"/>
      <c r="BE41" s="643"/>
      <c r="BF41" s="665"/>
      <c r="BG41" s="658"/>
      <c r="BH41" s="659"/>
      <c r="BI41" s="659"/>
      <c r="BJ41" s="659"/>
      <c r="BK41" s="659"/>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1484132</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438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4109257</v>
      </c>
      <c r="CS42" s="643"/>
      <c r="CT42" s="643"/>
      <c r="CU42" s="643"/>
      <c r="CV42" s="643"/>
      <c r="CW42" s="643"/>
      <c r="CX42" s="643"/>
      <c r="CY42" s="644"/>
      <c r="CZ42" s="615">
        <v>16.399999999999999</v>
      </c>
      <c r="DA42" s="641"/>
      <c r="DB42" s="641"/>
      <c r="DC42" s="645"/>
      <c r="DD42" s="619">
        <v>799449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42501</v>
      </c>
      <c r="CS43" s="643"/>
      <c r="CT43" s="643"/>
      <c r="CU43" s="643"/>
      <c r="CV43" s="643"/>
      <c r="CW43" s="643"/>
      <c r="CX43" s="643"/>
      <c r="CY43" s="644"/>
      <c r="CZ43" s="615">
        <v>0.2</v>
      </c>
      <c r="DA43" s="641"/>
      <c r="DB43" s="641"/>
      <c r="DC43" s="645"/>
      <c r="DD43" s="619">
        <v>42501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3971581</v>
      </c>
      <c r="CS44" s="611"/>
      <c r="CT44" s="611"/>
      <c r="CU44" s="611"/>
      <c r="CV44" s="611"/>
      <c r="CW44" s="611"/>
      <c r="CX44" s="611"/>
      <c r="CY44" s="612"/>
      <c r="CZ44" s="615">
        <v>15.9</v>
      </c>
      <c r="DA44" s="616"/>
      <c r="DB44" s="616"/>
      <c r="DC44" s="622"/>
      <c r="DD44" s="619">
        <v>770727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1086814</v>
      </c>
      <c r="CS45" s="643"/>
      <c r="CT45" s="643"/>
      <c r="CU45" s="643"/>
      <c r="CV45" s="643"/>
      <c r="CW45" s="643"/>
      <c r="CX45" s="643"/>
      <c r="CY45" s="644"/>
      <c r="CZ45" s="615">
        <v>4.3</v>
      </c>
      <c r="DA45" s="641"/>
      <c r="DB45" s="641"/>
      <c r="DC45" s="645"/>
      <c r="DD45" s="619">
        <v>56659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2607704</v>
      </c>
      <c r="CS46" s="611"/>
      <c r="CT46" s="611"/>
      <c r="CU46" s="611"/>
      <c r="CV46" s="611"/>
      <c r="CW46" s="611"/>
      <c r="CX46" s="611"/>
      <c r="CY46" s="612"/>
      <c r="CZ46" s="615">
        <v>10.4</v>
      </c>
      <c r="DA46" s="616"/>
      <c r="DB46" s="616"/>
      <c r="DC46" s="622"/>
      <c r="DD46" s="619">
        <v>662136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v>137676</v>
      </c>
      <c r="CS47" s="643"/>
      <c r="CT47" s="643"/>
      <c r="CU47" s="643"/>
      <c r="CV47" s="643"/>
      <c r="CW47" s="643"/>
      <c r="CX47" s="643"/>
      <c r="CY47" s="644"/>
      <c r="CZ47" s="615">
        <v>0.6</v>
      </c>
      <c r="DA47" s="641"/>
      <c r="DB47" s="641"/>
      <c r="DC47" s="645"/>
      <c r="DD47" s="619">
        <v>28722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25006286</v>
      </c>
      <c r="CS49" s="669"/>
      <c r="CT49" s="669"/>
      <c r="CU49" s="669"/>
      <c r="CV49" s="669"/>
      <c r="CW49" s="669"/>
      <c r="CX49" s="669"/>
      <c r="CY49" s="698"/>
      <c r="CZ49" s="690">
        <v>100</v>
      </c>
      <c r="DA49" s="699"/>
      <c r="DB49" s="699"/>
      <c r="DC49" s="700"/>
      <c r="DD49" s="701">
        <v>15189857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XnLeOjsBx2ciLc83nHL8uoMz8b4p2QfVNOqbaJeJb9uADlVPlWiFv2Jr3ZjN/j6SrAdZkFw9XB5rw+K67c/nQ==" saltValue="tTdofPwQ54sUlxmR+UL1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26127</v>
      </c>
      <c r="R7" s="740"/>
      <c r="S7" s="740"/>
      <c r="T7" s="740"/>
      <c r="U7" s="740"/>
      <c r="V7" s="740">
        <v>25489</v>
      </c>
      <c r="W7" s="740"/>
      <c r="X7" s="740"/>
      <c r="Y7" s="740"/>
      <c r="Z7" s="740"/>
      <c r="AA7" s="740">
        <v>638</v>
      </c>
      <c r="AB7" s="740"/>
      <c r="AC7" s="740"/>
      <c r="AD7" s="740"/>
      <c r="AE7" s="741"/>
      <c r="AF7" s="742">
        <v>523</v>
      </c>
      <c r="AG7" s="743"/>
      <c r="AH7" s="743"/>
      <c r="AI7" s="743"/>
      <c r="AJ7" s="744"/>
      <c r="AK7" s="745">
        <v>1632</v>
      </c>
      <c r="AL7" s="746"/>
      <c r="AM7" s="746"/>
      <c r="AN7" s="746"/>
      <c r="AO7" s="746"/>
      <c r="AP7" s="746">
        <v>19733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566</v>
      </c>
      <c r="BT7" s="734"/>
      <c r="BU7" s="734"/>
      <c r="BV7" s="734"/>
      <c r="BW7" s="734"/>
      <c r="BX7" s="734"/>
      <c r="BY7" s="734"/>
      <c r="BZ7" s="734"/>
      <c r="CA7" s="734"/>
      <c r="CB7" s="734"/>
      <c r="CC7" s="734"/>
      <c r="CD7" s="734"/>
      <c r="CE7" s="734"/>
      <c r="CF7" s="734"/>
      <c r="CG7" s="749"/>
      <c r="CH7" s="730">
        <v>6</v>
      </c>
      <c r="CI7" s="731"/>
      <c r="CJ7" s="731"/>
      <c r="CK7" s="731"/>
      <c r="CL7" s="732"/>
      <c r="CM7" s="730">
        <v>495</v>
      </c>
      <c r="CN7" s="731"/>
      <c r="CO7" s="731"/>
      <c r="CP7" s="731"/>
      <c r="CQ7" s="732"/>
      <c r="CR7" s="730">
        <v>72</v>
      </c>
      <c r="CS7" s="731"/>
      <c r="CT7" s="731"/>
      <c r="CU7" s="731"/>
      <c r="CV7" s="732"/>
      <c r="CW7" s="730">
        <v>41</v>
      </c>
      <c r="CX7" s="731"/>
      <c r="CY7" s="731"/>
      <c r="CZ7" s="731"/>
      <c r="DA7" s="732"/>
      <c r="DB7" s="730" t="s">
        <v>492</v>
      </c>
      <c r="DC7" s="731"/>
      <c r="DD7" s="731"/>
      <c r="DE7" s="731"/>
      <c r="DF7" s="732"/>
      <c r="DG7" s="730" t="s">
        <v>492</v>
      </c>
      <c r="DH7" s="731"/>
      <c r="DI7" s="731"/>
      <c r="DJ7" s="731"/>
      <c r="DK7" s="732"/>
      <c r="DL7" s="730" t="s">
        <v>492</v>
      </c>
      <c r="DM7" s="731"/>
      <c r="DN7" s="731"/>
      <c r="DO7" s="731"/>
      <c r="DP7" s="732"/>
      <c r="DQ7" s="730" t="s">
        <v>492</v>
      </c>
      <c r="DR7" s="731"/>
      <c r="DS7" s="731"/>
      <c r="DT7" s="731"/>
      <c r="DU7" s="732"/>
      <c r="DV7" s="733"/>
      <c r="DW7" s="734"/>
      <c r="DX7" s="734"/>
      <c r="DY7" s="734"/>
      <c r="DZ7" s="735"/>
      <c r="EA7" s="229"/>
    </row>
    <row r="8" spans="1:131" s="230" customFormat="1" ht="26.25" customHeight="1" x14ac:dyDescent="0.15">
      <c r="A8" s="233">
        <v>2</v>
      </c>
      <c r="B8" s="767" t="s">
        <v>376</v>
      </c>
      <c r="C8" s="768"/>
      <c r="D8" s="768"/>
      <c r="E8" s="768"/>
      <c r="F8" s="768"/>
      <c r="G8" s="768"/>
      <c r="H8" s="768"/>
      <c r="I8" s="768"/>
      <c r="J8" s="768"/>
      <c r="K8" s="768"/>
      <c r="L8" s="768"/>
      <c r="M8" s="768"/>
      <c r="N8" s="768"/>
      <c r="O8" s="768"/>
      <c r="P8" s="769"/>
      <c r="Q8" s="770">
        <v>74</v>
      </c>
      <c r="R8" s="771"/>
      <c r="S8" s="771"/>
      <c r="T8" s="771"/>
      <c r="U8" s="771"/>
      <c r="V8" s="771">
        <v>69</v>
      </c>
      <c r="W8" s="771"/>
      <c r="X8" s="771"/>
      <c r="Y8" s="771"/>
      <c r="Z8" s="771"/>
      <c r="AA8" s="771">
        <v>5</v>
      </c>
      <c r="AB8" s="771"/>
      <c r="AC8" s="771"/>
      <c r="AD8" s="771"/>
      <c r="AE8" s="772"/>
      <c r="AF8" s="773">
        <v>5</v>
      </c>
      <c r="AG8" s="774"/>
      <c r="AH8" s="774"/>
      <c r="AI8" s="774"/>
      <c r="AJ8" s="775"/>
      <c r="AK8" s="756">
        <v>20</v>
      </c>
      <c r="AL8" s="757"/>
      <c r="AM8" s="757"/>
      <c r="AN8" s="757"/>
      <c r="AO8" s="757"/>
      <c r="AP8" s="757" t="s">
        <v>492</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567</v>
      </c>
      <c r="BT8" s="761"/>
      <c r="BU8" s="761"/>
      <c r="BV8" s="761"/>
      <c r="BW8" s="761"/>
      <c r="BX8" s="761"/>
      <c r="BY8" s="761"/>
      <c r="BZ8" s="761"/>
      <c r="CA8" s="761"/>
      <c r="CB8" s="761"/>
      <c r="CC8" s="761"/>
      <c r="CD8" s="761"/>
      <c r="CE8" s="761"/>
      <c r="CF8" s="761"/>
      <c r="CG8" s="762"/>
      <c r="CH8" s="763">
        <v>149</v>
      </c>
      <c r="CI8" s="764"/>
      <c r="CJ8" s="764"/>
      <c r="CK8" s="764"/>
      <c r="CL8" s="765"/>
      <c r="CM8" s="763">
        <v>813</v>
      </c>
      <c r="CN8" s="764"/>
      <c r="CO8" s="764"/>
      <c r="CP8" s="764"/>
      <c r="CQ8" s="765"/>
      <c r="CR8" s="763">
        <v>20</v>
      </c>
      <c r="CS8" s="764"/>
      <c r="CT8" s="764"/>
      <c r="CU8" s="764"/>
      <c r="CV8" s="765"/>
      <c r="CW8" s="763" t="s">
        <v>492</v>
      </c>
      <c r="CX8" s="764"/>
      <c r="CY8" s="764"/>
      <c r="CZ8" s="764"/>
      <c r="DA8" s="765"/>
      <c r="DB8" s="763" t="s">
        <v>492</v>
      </c>
      <c r="DC8" s="764"/>
      <c r="DD8" s="764"/>
      <c r="DE8" s="764"/>
      <c r="DF8" s="765"/>
      <c r="DG8" s="763" t="s">
        <v>492</v>
      </c>
      <c r="DH8" s="764"/>
      <c r="DI8" s="764"/>
      <c r="DJ8" s="764"/>
      <c r="DK8" s="765"/>
      <c r="DL8" s="763" t="s">
        <v>492</v>
      </c>
      <c r="DM8" s="764"/>
      <c r="DN8" s="764"/>
      <c r="DO8" s="764"/>
      <c r="DP8" s="765"/>
      <c r="DQ8" s="763" t="s">
        <v>492</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568</v>
      </c>
      <c r="BT9" s="761"/>
      <c r="BU9" s="761"/>
      <c r="BV9" s="761"/>
      <c r="BW9" s="761"/>
      <c r="BX9" s="761"/>
      <c r="BY9" s="761"/>
      <c r="BZ9" s="761"/>
      <c r="CA9" s="761"/>
      <c r="CB9" s="761"/>
      <c r="CC9" s="761"/>
      <c r="CD9" s="761"/>
      <c r="CE9" s="761"/>
      <c r="CF9" s="761"/>
      <c r="CG9" s="762"/>
      <c r="CH9" s="763">
        <v>0</v>
      </c>
      <c r="CI9" s="764"/>
      <c r="CJ9" s="764"/>
      <c r="CK9" s="764"/>
      <c r="CL9" s="765"/>
      <c r="CM9" s="763">
        <v>116</v>
      </c>
      <c r="CN9" s="764"/>
      <c r="CO9" s="764"/>
      <c r="CP9" s="764"/>
      <c r="CQ9" s="765"/>
      <c r="CR9" s="763">
        <v>3</v>
      </c>
      <c r="CS9" s="764"/>
      <c r="CT9" s="764"/>
      <c r="CU9" s="764"/>
      <c r="CV9" s="765"/>
      <c r="CW9" s="763" t="s">
        <v>492</v>
      </c>
      <c r="CX9" s="764"/>
      <c r="CY9" s="764"/>
      <c r="CZ9" s="764"/>
      <c r="DA9" s="765"/>
      <c r="DB9" s="763" t="s">
        <v>492</v>
      </c>
      <c r="DC9" s="764"/>
      <c r="DD9" s="764"/>
      <c r="DE9" s="764"/>
      <c r="DF9" s="765"/>
      <c r="DG9" s="763" t="s">
        <v>492</v>
      </c>
      <c r="DH9" s="764"/>
      <c r="DI9" s="764"/>
      <c r="DJ9" s="764"/>
      <c r="DK9" s="765"/>
      <c r="DL9" s="763" t="s">
        <v>492</v>
      </c>
      <c r="DM9" s="764"/>
      <c r="DN9" s="764"/>
      <c r="DO9" s="764"/>
      <c r="DP9" s="765"/>
      <c r="DQ9" s="763" t="s">
        <v>492</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378</v>
      </c>
      <c r="B23" s="776" t="s">
        <v>379</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528</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390</v>
      </c>
      <c r="C28" s="737"/>
      <c r="D28" s="737"/>
      <c r="E28" s="737"/>
      <c r="F28" s="737"/>
      <c r="G28" s="737"/>
      <c r="H28" s="737"/>
      <c r="I28" s="737"/>
      <c r="J28" s="737"/>
      <c r="K28" s="737"/>
      <c r="L28" s="737"/>
      <c r="M28" s="737"/>
      <c r="N28" s="737"/>
      <c r="O28" s="737"/>
      <c r="P28" s="738"/>
      <c r="Q28" s="809">
        <v>3654</v>
      </c>
      <c r="R28" s="810"/>
      <c r="S28" s="810"/>
      <c r="T28" s="810"/>
      <c r="U28" s="810"/>
      <c r="V28" s="810">
        <v>3607</v>
      </c>
      <c r="W28" s="810"/>
      <c r="X28" s="810"/>
      <c r="Y28" s="810"/>
      <c r="Z28" s="810"/>
      <c r="AA28" s="810">
        <v>47</v>
      </c>
      <c r="AB28" s="810"/>
      <c r="AC28" s="810"/>
      <c r="AD28" s="810"/>
      <c r="AE28" s="811"/>
      <c r="AF28" s="812">
        <v>47</v>
      </c>
      <c r="AG28" s="810"/>
      <c r="AH28" s="810"/>
      <c r="AI28" s="810"/>
      <c r="AJ28" s="813"/>
      <c r="AK28" s="814">
        <v>339</v>
      </c>
      <c r="AL28" s="815"/>
      <c r="AM28" s="815"/>
      <c r="AN28" s="815"/>
      <c r="AO28" s="815"/>
      <c r="AP28" s="815" t="s">
        <v>492</v>
      </c>
      <c r="AQ28" s="815"/>
      <c r="AR28" s="815"/>
      <c r="AS28" s="815"/>
      <c r="AT28" s="815"/>
      <c r="AU28" s="815" t="s">
        <v>492</v>
      </c>
      <c r="AV28" s="815"/>
      <c r="AW28" s="815"/>
      <c r="AX28" s="815"/>
      <c r="AY28" s="815"/>
      <c r="AZ28" s="816" t="s">
        <v>551</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391</v>
      </c>
      <c r="C29" s="768"/>
      <c r="D29" s="768"/>
      <c r="E29" s="768"/>
      <c r="F29" s="768"/>
      <c r="G29" s="768"/>
      <c r="H29" s="768"/>
      <c r="I29" s="768"/>
      <c r="J29" s="768"/>
      <c r="K29" s="768"/>
      <c r="L29" s="768"/>
      <c r="M29" s="768"/>
      <c r="N29" s="768"/>
      <c r="O29" s="768"/>
      <c r="P29" s="769"/>
      <c r="Q29" s="770">
        <v>4094</v>
      </c>
      <c r="R29" s="771"/>
      <c r="S29" s="771"/>
      <c r="T29" s="771"/>
      <c r="U29" s="771"/>
      <c r="V29" s="771">
        <v>3980</v>
      </c>
      <c r="W29" s="771"/>
      <c r="X29" s="771"/>
      <c r="Y29" s="771"/>
      <c r="Z29" s="771"/>
      <c r="AA29" s="771">
        <v>114</v>
      </c>
      <c r="AB29" s="771"/>
      <c r="AC29" s="771"/>
      <c r="AD29" s="771"/>
      <c r="AE29" s="772"/>
      <c r="AF29" s="773">
        <v>114</v>
      </c>
      <c r="AG29" s="774"/>
      <c r="AH29" s="774"/>
      <c r="AI29" s="774"/>
      <c r="AJ29" s="775"/>
      <c r="AK29" s="821">
        <v>692</v>
      </c>
      <c r="AL29" s="817"/>
      <c r="AM29" s="817"/>
      <c r="AN29" s="817"/>
      <c r="AO29" s="817"/>
      <c r="AP29" s="817" t="s">
        <v>492</v>
      </c>
      <c r="AQ29" s="817"/>
      <c r="AR29" s="817"/>
      <c r="AS29" s="817"/>
      <c r="AT29" s="817"/>
      <c r="AU29" s="817" t="s">
        <v>492</v>
      </c>
      <c r="AV29" s="817"/>
      <c r="AW29" s="817"/>
      <c r="AX29" s="817"/>
      <c r="AY29" s="817"/>
      <c r="AZ29" s="818" t="s">
        <v>551</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392</v>
      </c>
      <c r="C30" s="768"/>
      <c r="D30" s="768"/>
      <c r="E30" s="768"/>
      <c r="F30" s="768"/>
      <c r="G30" s="768"/>
      <c r="H30" s="768"/>
      <c r="I30" s="768"/>
      <c r="J30" s="768"/>
      <c r="K30" s="768"/>
      <c r="L30" s="768"/>
      <c r="M30" s="768"/>
      <c r="N30" s="768"/>
      <c r="O30" s="768"/>
      <c r="P30" s="769"/>
      <c r="Q30" s="770">
        <v>531</v>
      </c>
      <c r="R30" s="771"/>
      <c r="S30" s="771"/>
      <c r="T30" s="771"/>
      <c r="U30" s="771"/>
      <c r="V30" s="771">
        <v>529</v>
      </c>
      <c r="W30" s="771"/>
      <c r="X30" s="771"/>
      <c r="Y30" s="771"/>
      <c r="Z30" s="771"/>
      <c r="AA30" s="771">
        <v>2</v>
      </c>
      <c r="AB30" s="771"/>
      <c r="AC30" s="771"/>
      <c r="AD30" s="771"/>
      <c r="AE30" s="772"/>
      <c r="AF30" s="773">
        <v>2</v>
      </c>
      <c r="AG30" s="774"/>
      <c r="AH30" s="774"/>
      <c r="AI30" s="774"/>
      <c r="AJ30" s="775"/>
      <c r="AK30" s="821">
        <v>186</v>
      </c>
      <c r="AL30" s="817"/>
      <c r="AM30" s="817"/>
      <c r="AN30" s="817"/>
      <c r="AO30" s="817"/>
      <c r="AP30" s="817" t="s">
        <v>492</v>
      </c>
      <c r="AQ30" s="817"/>
      <c r="AR30" s="817"/>
      <c r="AS30" s="817"/>
      <c r="AT30" s="817"/>
      <c r="AU30" s="817" t="s">
        <v>492</v>
      </c>
      <c r="AV30" s="817"/>
      <c r="AW30" s="817"/>
      <c r="AX30" s="817"/>
      <c r="AY30" s="817"/>
      <c r="AZ30" s="818" t="s">
        <v>551</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393</v>
      </c>
      <c r="C31" s="768"/>
      <c r="D31" s="768"/>
      <c r="E31" s="768"/>
      <c r="F31" s="768"/>
      <c r="G31" s="768"/>
      <c r="H31" s="768"/>
      <c r="I31" s="768"/>
      <c r="J31" s="768"/>
      <c r="K31" s="768"/>
      <c r="L31" s="768"/>
      <c r="M31" s="768"/>
      <c r="N31" s="768"/>
      <c r="O31" s="768"/>
      <c r="P31" s="769"/>
      <c r="Q31" s="770">
        <v>351</v>
      </c>
      <c r="R31" s="771"/>
      <c r="S31" s="771"/>
      <c r="T31" s="771"/>
      <c r="U31" s="771"/>
      <c r="V31" s="771">
        <v>335</v>
      </c>
      <c r="W31" s="771"/>
      <c r="X31" s="771"/>
      <c r="Y31" s="771"/>
      <c r="Z31" s="771"/>
      <c r="AA31" s="771">
        <v>17</v>
      </c>
      <c r="AB31" s="771"/>
      <c r="AC31" s="771"/>
      <c r="AD31" s="771"/>
      <c r="AE31" s="772"/>
      <c r="AF31" s="773">
        <v>149</v>
      </c>
      <c r="AG31" s="774"/>
      <c r="AH31" s="774"/>
      <c r="AI31" s="774"/>
      <c r="AJ31" s="775"/>
      <c r="AK31" s="821">
        <v>77</v>
      </c>
      <c r="AL31" s="817"/>
      <c r="AM31" s="817"/>
      <c r="AN31" s="817"/>
      <c r="AO31" s="817"/>
      <c r="AP31" s="817">
        <v>1289</v>
      </c>
      <c r="AQ31" s="817"/>
      <c r="AR31" s="817"/>
      <c r="AS31" s="817"/>
      <c r="AT31" s="817"/>
      <c r="AU31" s="817">
        <v>63</v>
      </c>
      <c r="AV31" s="817"/>
      <c r="AW31" s="817"/>
      <c r="AX31" s="817"/>
      <c r="AY31" s="817"/>
      <c r="AZ31" s="818" t="s">
        <v>551</v>
      </c>
      <c r="BA31" s="818"/>
      <c r="BB31" s="818"/>
      <c r="BC31" s="818"/>
      <c r="BD31" s="818"/>
      <c r="BE31" s="819" t="s">
        <v>394</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395</v>
      </c>
      <c r="C32" s="768"/>
      <c r="D32" s="768"/>
      <c r="E32" s="768"/>
      <c r="F32" s="768"/>
      <c r="G32" s="768"/>
      <c r="H32" s="768"/>
      <c r="I32" s="768"/>
      <c r="J32" s="768"/>
      <c r="K32" s="768"/>
      <c r="L32" s="768"/>
      <c r="M32" s="768"/>
      <c r="N32" s="768"/>
      <c r="O32" s="768"/>
      <c r="P32" s="769"/>
      <c r="Q32" s="770">
        <v>24</v>
      </c>
      <c r="R32" s="771"/>
      <c r="S32" s="771"/>
      <c r="T32" s="771"/>
      <c r="U32" s="771"/>
      <c r="V32" s="771">
        <v>15</v>
      </c>
      <c r="W32" s="771"/>
      <c r="X32" s="771"/>
      <c r="Y32" s="771"/>
      <c r="Z32" s="771"/>
      <c r="AA32" s="771">
        <v>10</v>
      </c>
      <c r="AB32" s="771"/>
      <c r="AC32" s="771"/>
      <c r="AD32" s="771"/>
      <c r="AE32" s="772"/>
      <c r="AF32" s="773">
        <v>67</v>
      </c>
      <c r="AG32" s="774"/>
      <c r="AH32" s="774"/>
      <c r="AI32" s="774"/>
      <c r="AJ32" s="775"/>
      <c r="AK32" s="821" t="s">
        <v>492</v>
      </c>
      <c r="AL32" s="817"/>
      <c r="AM32" s="817"/>
      <c r="AN32" s="817"/>
      <c r="AO32" s="817"/>
      <c r="AP32" s="817" t="s">
        <v>492</v>
      </c>
      <c r="AQ32" s="817"/>
      <c r="AR32" s="817"/>
      <c r="AS32" s="817"/>
      <c r="AT32" s="817"/>
      <c r="AU32" s="817" t="s">
        <v>492</v>
      </c>
      <c r="AV32" s="817"/>
      <c r="AW32" s="817"/>
      <c r="AX32" s="817"/>
      <c r="AY32" s="817"/>
      <c r="AZ32" s="818" t="s">
        <v>551</v>
      </c>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396</v>
      </c>
      <c r="C33" s="768"/>
      <c r="D33" s="768"/>
      <c r="E33" s="768"/>
      <c r="F33" s="768"/>
      <c r="G33" s="768"/>
      <c r="H33" s="768"/>
      <c r="I33" s="768"/>
      <c r="J33" s="768"/>
      <c r="K33" s="768"/>
      <c r="L33" s="768"/>
      <c r="M33" s="768"/>
      <c r="N33" s="768"/>
      <c r="O33" s="768"/>
      <c r="P33" s="769"/>
      <c r="Q33" s="770">
        <v>4332</v>
      </c>
      <c r="R33" s="771"/>
      <c r="S33" s="771"/>
      <c r="T33" s="771"/>
      <c r="U33" s="771"/>
      <c r="V33" s="771">
        <v>4220</v>
      </c>
      <c r="W33" s="771"/>
      <c r="X33" s="771"/>
      <c r="Y33" s="771"/>
      <c r="Z33" s="771"/>
      <c r="AA33" s="771">
        <v>112</v>
      </c>
      <c r="AB33" s="771"/>
      <c r="AC33" s="771"/>
      <c r="AD33" s="771"/>
      <c r="AE33" s="772"/>
      <c r="AF33" s="773">
        <v>804</v>
      </c>
      <c r="AG33" s="774"/>
      <c r="AH33" s="774"/>
      <c r="AI33" s="774"/>
      <c r="AJ33" s="775"/>
      <c r="AK33" s="821">
        <v>401</v>
      </c>
      <c r="AL33" s="817"/>
      <c r="AM33" s="817"/>
      <c r="AN33" s="817"/>
      <c r="AO33" s="817"/>
      <c r="AP33" s="817">
        <v>2400</v>
      </c>
      <c r="AQ33" s="817"/>
      <c r="AR33" s="817"/>
      <c r="AS33" s="817"/>
      <c r="AT33" s="817"/>
      <c r="AU33" s="817">
        <v>1306</v>
      </c>
      <c r="AV33" s="817"/>
      <c r="AW33" s="817"/>
      <c r="AX33" s="817"/>
      <c r="AY33" s="817"/>
      <c r="AZ33" s="818" t="s">
        <v>551</v>
      </c>
      <c r="BA33" s="818"/>
      <c r="BB33" s="818"/>
      <c r="BC33" s="818"/>
      <c r="BD33" s="818"/>
      <c r="BE33" s="819" t="s">
        <v>394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397</v>
      </c>
      <c r="C34" s="768"/>
      <c r="D34" s="768"/>
      <c r="E34" s="768"/>
      <c r="F34" s="768"/>
      <c r="G34" s="768"/>
      <c r="H34" s="768"/>
      <c r="I34" s="768"/>
      <c r="J34" s="768"/>
      <c r="K34" s="768"/>
      <c r="L34" s="768"/>
      <c r="M34" s="768"/>
      <c r="N34" s="768"/>
      <c r="O34" s="768"/>
      <c r="P34" s="769"/>
      <c r="Q34" s="770">
        <v>818</v>
      </c>
      <c r="R34" s="771"/>
      <c r="S34" s="771"/>
      <c r="T34" s="771"/>
      <c r="U34" s="771"/>
      <c r="V34" s="771">
        <v>818</v>
      </c>
      <c r="W34" s="771"/>
      <c r="X34" s="771"/>
      <c r="Y34" s="771"/>
      <c r="Z34" s="771"/>
      <c r="AA34" s="771">
        <v>0</v>
      </c>
      <c r="AB34" s="771"/>
      <c r="AC34" s="771"/>
      <c r="AD34" s="771"/>
      <c r="AE34" s="772"/>
      <c r="AF34" s="773">
        <v>90</v>
      </c>
      <c r="AG34" s="774"/>
      <c r="AH34" s="774"/>
      <c r="AI34" s="774"/>
      <c r="AJ34" s="775"/>
      <c r="AK34" s="821">
        <v>422</v>
      </c>
      <c r="AL34" s="817"/>
      <c r="AM34" s="817"/>
      <c r="AN34" s="817"/>
      <c r="AO34" s="817"/>
      <c r="AP34" s="817">
        <v>2177</v>
      </c>
      <c r="AQ34" s="817"/>
      <c r="AR34" s="817"/>
      <c r="AS34" s="817"/>
      <c r="AT34" s="817"/>
      <c r="AU34" s="817">
        <v>928</v>
      </c>
      <c r="AV34" s="817"/>
      <c r="AW34" s="817"/>
      <c r="AX34" s="817"/>
      <c r="AY34" s="817"/>
      <c r="AZ34" s="818" t="s">
        <v>551</v>
      </c>
      <c r="BA34" s="818"/>
      <c r="BB34" s="818"/>
      <c r="BC34" s="818"/>
      <c r="BD34" s="818"/>
      <c r="BE34" s="819" t="s">
        <v>394</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398</v>
      </c>
      <c r="C35" s="768"/>
      <c r="D35" s="768"/>
      <c r="E35" s="768"/>
      <c r="F35" s="768"/>
      <c r="G35" s="768"/>
      <c r="H35" s="768"/>
      <c r="I35" s="768"/>
      <c r="J35" s="768"/>
      <c r="K35" s="768"/>
      <c r="L35" s="768"/>
      <c r="M35" s="768"/>
      <c r="N35" s="768"/>
      <c r="O35" s="768"/>
      <c r="P35" s="769"/>
      <c r="Q35" s="770">
        <v>38</v>
      </c>
      <c r="R35" s="771"/>
      <c r="S35" s="771"/>
      <c r="T35" s="771"/>
      <c r="U35" s="771"/>
      <c r="V35" s="771">
        <v>28</v>
      </c>
      <c r="W35" s="771"/>
      <c r="X35" s="771"/>
      <c r="Y35" s="771"/>
      <c r="Z35" s="771"/>
      <c r="AA35" s="771">
        <v>10</v>
      </c>
      <c r="AB35" s="771"/>
      <c r="AC35" s="771"/>
      <c r="AD35" s="771"/>
      <c r="AE35" s="772"/>
      <c r="AF35" s="773">
        <v>10</v>
      </c>
      <c r="AG35" s="774"/>
      <c r="AH35" s="774"/>
      <c r="AI35" s="774"/>
      <c r="AJ35" s="775"/>
      <c r="AK35" s="821">
        <v>23</v>
      </c>
      <c r="AL35" s="817"/>
      <c r="AM35" s="817"/>
      <c r="AN35" s="817"/>
      <c r="AO35" s="817"/>
      <c r="AP35" s="817">
        <v>125</v>
      </c>
      <c r="AQ35" s="817"/>
      <c r="AR35" s="817"/>
      <c r="AS35" s="817"/>
      <c r="AT35" s="817"/>
      <c r="AU35" s="817">
        <v>113</v>
      </c>
      <c r="AV35" s="817"/>
      <c r="AW35" s="817"/>
      <c r="AX35" s="817"/>
      <c r="AY35" s="817"/>
      <c r="AZ35" s="818" t="s">
        <v>551</v>
      </c>
      <c r="BA35" s="818"/>
      <c r="BB35" s="818"/>
      <c r="BC35" s="818"/>
      <c r="BD35" s="818"/>
      <c r="BE35" s="819" t="s">
        <v>399</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1283</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560</v>
      </c>
      <c r="C68" s="857"/>
      <c r="D68" s="857"/>
      <c r="E68" s="857"/>
      <c r="F68" s="857"/>
      <c r="G68" s="857"/>
      <c r="H68" s="857"/>
      <c r="I68" s="857"/>
      <c r="J68" s="857"/>
      <c r="K68" s="857"/>
      <c r="L68" s="857"/>
      <c r="M68" s="857"/>
      <c r="N68" s="857"/>
      <c r="O68" s="857"/>
      <c r="P68" s="858"/>
      <c r="Q68" s="859">
        <v>2136</v>
      </c>
      <c r="R68" s="853"/>
      <c r="S68" s="853"/>
      <c r="T68" s="853"/>
      <c r="U68" s="853"/>
      <c r="V68" s="853">
        <v>1695</v>
      </c>
      <c r="W68" s="853"/>
      <c r="X68" s="853"/>
      <c r="Y68" s="853"/>
      <c r="Z68" s="853"/>
      <c r="AA68" s="853">
        <v>441</v>
      </c>
      <c r="AB68" s="853"/>
      <c r="AC68" s="853"/>
      <c r="AD68" s="853"/>
      <c r="AE68" s="853"/>
      <c r="AF68" s="853">
        <v>441</v>
      </c>
      <c r="AG68" s="853"/>
      <c r="AH68" s="853"/>
      <c r="AI68" s="853"/>
      <c r="AJ68" s="853"/>
      <c r="AK68" s="853" t="s">
        <v>492</v>
      </c>
      <c r="AL68" s="853"/>
      <c r="AM68" s="853"/>
      <c r="AN68" s="853"/>
      <c r="AO68" s="853"/>
      <c r="AP68" s="853" t="s">
        <v>492</v>
      </c>
      <c r="AQ68" s="853"/>
      <c r="AR68" s="853"/>
      <c r="AS68" s="853"/>
      <c r="AT68" s="853"/>
      <c r="AU68" s="853" t="s">
        <v>492</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569</v>
      </c>
      <c r="C69" s="861"/>
      <c r="D69" s="861"/>
      <c r="E69" s="861"/>
      <c r="F69" s="861"/>
      <c r="G69" s="861"/>
      <c r="H69" s="861"/>
      <c r="I69" s="861"/>
      <c r="J69" s="861"/>
      <c r="K69" s="861"/>
      <c r="L69" s="861"/>
      <c r="M69" s="861"/>
      <c r="N69" s="861"/>
      <c r="O69" s="861"/>
      <c r="P69" s="862"/>
      <c r="Q69" s="863">
        <v>349</v>
      </c>
      <c r="R69" s="817"/>
      <c r="S69" s="817"/>
      <c r="T69" s="817"/>
      <c r="U69" s="817"/>
      <c r="V69" s="817">
        <v>348</v>
      </c>
      <c r="W69" s="817"/>
      <c r="X69" s="817"/>
      <c r="Y69" s="817"/>
      <c r="Z69" s="817"/>
      <c r="AA69" s="817">
        <v>0</v>
      </c>
      <c r="AB69" s="817"/>
      <c r="AC69" s="817"/>
      <c r="AD69" s="817"/>
      <c r="AE69" s="817"/>
      <c r="AF69" s="817">
        <v>0</v>
      </c>
      <c r="AG69" s="817"/>
      <c r="AH69" s="817"/>
      <c r="AI69" s="817"/>
      <c r="AJ69" s="817"/>
      <c r="AK69" s="817">
        <v>2</v>
      </c>
      <c r="AL69" s="817"/>
      <c r="AM69" s="817"/>
      <c r="AN69" s="817"/>
      <c r="AO69" s="817"/>
      <c r="AP69" s="817" t="s">
        <v>492</v>
      </c>
      <c r="AQ69" s="817"/>
      <c r="AR69" s="817"/>
      <c r="AS69" s="817"/>
      <c r="AT69" s="817"/>
      <c r="AU69" s="817" t="s">
        <v>492</v>
      </c>
      <c r="AV69" s="817"/>
      <c r="AW69" s="817"/>
      <c r="AX69" s="817"/>
      <c r="AY69" s="817"/>
      <c r="AZ69" s="819" t="s">
        <v>557</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561</v>
      </c>
      <c r="C70" s="861"/>
      <c r="D70" s="861"/>
      <c r="E70" s="861"/>
      <c r="F70" s="861"/>
      <c r="G70" s="861"/>
      <c r="H70" s="861"/>
      <c r="I70" s="861"/>
      <c r="J70" s="861"/>
      <c r="K70" s="861"/>
      <c r="L70" s="861"/>
      <c r="M70" s="861"/>
      <c r="N70" s="861"/>
      <c r="O70" s="861"/>
      <c r="P70" s="862"/>
      <c r="Q70" s="863">
        <v>27</v>
      </c>
      <c r="R70" s="817"/>
      <c r="S70" s="817"/>
      <c r="T70" s="817"/>
      <c r="U70" s="817"/>
      <c r="V70" s="817">
        <v>26</v>
      </c>
      <c r="W70" s="817"/>
      <c r="X70" s="817"/>
      <c r="Y70" s="817"/>
      <c r="Z70" s="817"/>
      <c r="AA70" s="817">
        <v>2</v>
      </c>
      <c r="AB70" s="817"/>
      <c r="AC70" s="817"/>
      <c r="AD70" s="817"/>
      <c r="AE70" s="817"/>
      <c r="AF70" s="817">
        <v>2</v>
      </c>
      <c r="AG70" s="817"/>
      <c r="AH70" s="817"/>
      <c r="AI70" s="817"/>
      <c r="AJ70" s="817"/>
      <c r="AK70" s="817" t="s">
        <v>492</v>
      </c>
      <c r="AL70" s="817"/>
      <c r="AM70" s="817"/>
      <c r="AN70" s="817"/>
      <c r="AO70" s="817"/>
      <c r="AP70" s="817" t="s">
        <v>492</v>
      </c>
      <c r="AQ70" s="817"/>
      <c r="AR70" s="817"/>
      <c r="AS70" s="817"/>
      <c r="AT70" s="817"/>
      <c r="AU70" s="817" t="s">
        <v>492</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562</v>
      </c>
      <c r="C71" s="861"/>
      <c r="D71" s="861"/>
      <c r="E71" s="861"/>
      <c r="F71" s="861"/>
      <c r="G71" s="861"/>
      <c r="H71" s="861"/>
      <c r="I71" s="861"/>
      <c r="J71" s="861"/>
      <c r="K71" s="861"/>
      <c r="L71" s="861"/>
      <c r="M71" s="861"/>
      <c r="N71" s="861"/>
      <c r="O71" s="861"/>
      <c r="P71" s="862"/>
      <c r="Q71" s="863">
        <v>63</v>
      </c>
      <c r="R71" s="817"/>
      <c r="S71" s="817"/>
      <c r="T71" s="817"/>
      <c r="U71" s="817"/>
      <c r="V71" s="817">
        <v>51</v>
      </c>
      <c r="W71" s="817"/>
      <c r="X71" s="817"/>
      <c r="Y71" s="817"/>
      <c r="Z71" s="817"/>
      <c r="AA71" s="817">
        <v>13</v>
      </c>
      <c r="AB71" s="817"/>
      <c r="AC71" s="817"/>
      <c r="AD71" s="817"/>
      <c r="AE71" s="817"/>
      <c r="AF71" s="817">
        <v>13</v>
      </c>
      <c r="AG71" s="817"/>
      <c r="AH71" s="817"/>
      <c r="AI71" s="817"/>
      <c r="AJ71" s="817"/>
      <c r="AK71" s="817" t="s">
        <v>492</v>
      </c>
      <c r="AL71" s="817"/>
      <c r="AM71" s="817"/>
      <c r="AN71" s="817"/>
      <c r="AO71" s="817"/>
      <c r="AP71" s="817" t="s">
        <v>492</v>
      </c>
      <c r="AQ71" s="817"/>
      <c r="AR71" s="817"/>
      <c r="AS71" s="817"/>
      <c r="AT71" s="817"/>
      <c r="AU71" s="817" t="s">
        <v>492</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563</v>
      </c>
      <c r="C72" s="861"/>
      <c r="D72" s="861"/>
      <c r="E72" s="861"/>
      <c r="F72" s="861"/>
      <c r="G72" s="861"/>
      <c r="H72" s="861"/>
      <c r="I72" s="861"/>
      <c r="J72" s="861"/>
      <c r="K72" s="861"/>
      <c r="L72" s="861"/>
      <c r="M72" s="861"/>
      <c r="N72" s="861"/>
      <c r="O72" s="861"/>
      <c r="P72" s="862"/>
      <c r="Q72" s="863">
        <v>332</v>
      </c>
      <c r="R72" s="817"/>
      <c r="S72" s="817"/>
      <c r="T72" s="817"/>
      <c r="U72" s="817"/>
      <c r="V72" s="817">
        <v>216</v>
      </c>
      <c r="W72" s="817"/>
      <c r="X72" s="817"/>
      <c r="Y72" s="817"/>
      <c r="Z72" s="817"/>
      <c r="AA72" s="817">
        <v>117</v>
      </c>
      <c r="AB72" s="817"/>
      <c r="AC72" s="817"/>
      <c r="AD72" s="817"/>
      <c r="AE72" s="817"/>
      <c r="AF72" s="817">
        <v>117</v>
      </c>
      <c r="AG72" s="817"/>
      <c r="AH72" s="817"/>
      <c r="AI72" s="817"/>
      <c r="AJ72" s="817"/>
      <c r="AK72" s="817">
        <v>133</v>
      </c>
      <c r="AL72" s="817"/>
      <c r="AM72" s="817"/>
      <c r="AN72" s="817"/>
      <c r="AO72" s="817"/>
      <c r="AP72" s="817" t="s">
        <v>492</v>
      </c>
      <c r="AQ72" s="817"/>
      <c r="AR72" s="817"/>
      <c r="AS72" s="817"/>
      <c r="AT72" s="817"/>
      <c r="AU72" s="817" t="s">
        <v>492</v>
      </c>
      <c r="AV72" s="817"/>
      <c r="AW72" s="817"/>
      <c r="AX72" s="817"/>
      <c r="AY72" s="817"/>
      <c r="AZ72" s="819" t="s">
        <v>558</v>
      </c>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564</v>
      </c>
      <c r="C73" s="861"/>
      <c r="D73" s="861"/>
      <c r="E73" s="861"/>
      <c r="F73" s="861"/>
      <c r="G73" s="861"/>
      <c r="H73" s="861"/>
      <c r="I73" s="861"/>
      <c r="J73" s="861"/>
      <c r="K73" s="861"/>
      <c r="L73" s="861"/>
      <c r="M73" s="861"/>
      <c r="N73" s="861"/>
      <c r="O73" s="861"/>
      <c r="P73" s="862"/>
      <c r="Q73" s="863">
        <v>211512</v>
      </c>
      <c r="R73" s="817"/>
      <c r="S73" s="817"/>
      <c r="T73" s="817"/>
      <c r="U73" s="817"/>
      <c r="V73" s="817">
        <v>207502</v>
      </c>
      <c r="W73" s="817"/>
      <c r="X73" s="817"/>
      <c r="Y73" s="817"/>
      <c r="Z73" s="817"/>
      <c r="AA73" s="817">
        <v>4010</v>
      </c>
      <c r="AB73" s="817"/>
      <c r="AC73" s="817"/>
      <c r="AD73" s="817"/>
      <c r="AE73" s="817"/>
      <c r="AF73" s="817">
        <v>4010</v>
      </c>
      <c r="AG73" s="817"/>
      <c r="AH73" s="817"/>
      <c r="AI73" s="817"/>
      <c r="AJ73" s="817"/>
      <c r="AK73" s="817" t="s">
        <v>492</v>
      </c>
      <c r="AL73" s="817"/>
      <c r="AM73" s="817"/>
      <c r="AN73" s="817"/>
      <c r="AO73" s="817"/>
      <c r="AP73" s="817" t="s">
        <v>492</v>
      </c>
      <c r="AQ73" s="817"/>
      <c r="AR73" s="817"/>
      <c r="AS73" s="817"/>
      <c r="AT73" s="817"/>
      <c r="AU73" s="817" t="s">
        <v>492</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565</v>
      </c>
      <c r="C74" s="861"/>
      <c r="D74" s="861"/>
      <c r="E74" s="861"/>
      <c r="F74" s="861"/>
      <c r="G74" s="861"/>
      <c r="H74" s="861"/>
      <c r="I74" s="861"/>
      <c r="J74" s="861"/>
      <c r="K74" s="861"/>
      <c r="L74" s="861"/>
      <c r="M74" s="861"/>
      <c r="N74" s="861"/>
      <c r="O74" s="861"/>
      <c r="P74" s="862"/>
      <c r="Q74" s="863">
        <v>2568</v>
      </c>
      <c r="R74" s="817"/>
      <c r="S74" s="817"/>
      <c r="T74" s="817"/>
      <c r="U74" s="817"/>
      <c r="V74" s="817">
        <v>2538</v>
      </c>
      <c r="W74" s="817"/>
      <c r="X74" s="817"/>
      <c r="Y74" s="817"/>
      <c r="Z74" s="817"/>
      <c r="AA74" s="817">
        <v>31</v>
      </c>
      <c r="AB74" s="817"/>
      <c r="AC74" s="817"/>
      <c r="AD74" s="817"/>
      <c r="AE74" s="817"/>
      <c r="AF74" s="817">
        <v>14</v>
      </c>
      <c r="AG74" s="817"/>
      <c r="AH74" s="817"/>
      <c r="AI74" s="817"/>
      <c r="AJ74" s="817"/>
      <c r="AK74" s="817">
        <v>10</v>
      </c>
      <c r="AL74" s="817"/>
      <c r="AM74" s="817"/>
      <c r="AN74" s="817"/>
      <c r="AO74" s="817"/>
      <c r="AP74" s="817" t="s">
        <v>492</v>
      </c>
      <c r="AQ74" s="817"/>
      <c r="AR74" s="817"/>
      <c r="AS74" s="817"/>
      <c r="AT74" s="817"/>
      <c r="AU74" s="817" t="s">
        <v>492</v>
      </c>
      <c r="AV74" s="817"/>
      <c r="AW74" s="817"/>
      <c r="AX74" s="817"/>
      <c r="AY74" s="817"/>
      <c r="AZ74" s="819" t="s">
        <v>559</v>
      </c>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24"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2464230</v>
      </c>
      <c r="AB110" s="887"/>
      <c r="AC110" s="887"/>
      <c r="AD110" s="887"/>
      <c r="AE110" s="888"/>
      <c r="AF110" s="889">
        <v>2553504</v>
      </c>
      <c r="AG110" s="887"/>
      <c r="AH110" s="887"/>
      <c r="AI110" s="887"/>
      <c r="AJ110" s="888"/>
      <c r="AK110" s="889">
        <v>2523191</v>
      </c>
      <c r="AL110" s="887"/>
      <c r="AM110" s="887"/>
      <c r="AN110" s="887"/>
      <c r="AO110" s="888"/>
      <c r="AP110" s="890">
        <v>26.4</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20354531</v>
      </c>
      <c r="BR110" s="918"/>
      <c r="BS110" s="918"/>
      <c r="BT110" s="918"/>
      <c r="BU110" s="918"/>
      <c r="BV110" s="918">
        <v>19541399</v>
      </c>
      <c r="BW110" s="918"/>
      <c r="BX110" s="918"/>
      <c r="BY110" s="918"/>
      <c r="BZ110" s="918"/>
      <c r="CA110" s="918">
        <v>19733180</v>
      </c>
      <c r="CB110" s="918"/>
      <c r="CC110" s="918"/>
      <c r="CD110" s="918"/>
      <c r="CE110" s="918"/>
      <c r="CF110" s="931">
        <v>206.8</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4132165</v>
      </c>
      <c r="BR112" s="913"/>
      <c r="BS112" s="913"/>
      <c r="BT112" s="913"/>
      <c r="BU112" s="913"/>
      <c r="BV112" s="913">
        <v>2773832</v>
      </c>
      <c r="BW112" s="913"/>
      <c r="BX112" s="913"/>
      <c r="BY112" s="913"/>
      <c r="BZ112" s="913"/>
      <c r="CA112" s="913">
        <v>2409163</v>
      </c>
      <c r="CB112" s="913"/>
      <c r="CC112" s="913"/>
      <c r="CD112" s="913"/>
      <c r="CE112" s="913"/>
      <c r="CF112" s="907">
        <v>25.2</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437088</v>
      </c>
      <c r="AB113" s="925"/>
      <c r="AC113" s="925"/>
      <c r="AD113" s="925"/>
      <c r="AE113" s="926"/>
      <c r="AF113" s="927">
        <v>443473</v>
      </c>
      <c r="AG113" s="925"/>
      <c r="AH113" s="925"/>
      <c r="AI113" s="925"/>
      <c r="AJ113" s="926"/>
      <c r="AK113" s="927">
        <v>425668</v>
      </c>
      <c r="AL113" s="925"/>
      <c r="AM113" s="925"/>
      <c r="AN113" s="925"/>
      <c r="AO113" s="926"/>
      <c r="AP113" s="928">
        <v>4.5</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3109508</v>
      </c>
      <c r="BR114" s="913"/>
      <c r="BS114" s="913"/>
      <c r="BT114" s="913"/>
      <c r="BU114" s="913"/>
      <c r="BV114" s="913">
        <v>3065421</v>
      </c>
      <c r="BW114" s="913"/>
      <c r="BX114" s="913"/>
      <c r="BY114" s="913"/>
      <c r="BZ114" s="913"/>
      <c r="CA114" s="913">
        <v>3072905</v>
      </c>
      <c r="CB114" s="913"/>
      <c r="CC114" s="913"/>
      <c r="CD114" s="913"/>
      <c r="CE114" s="913"/>
      <c r="CF114" s="907">
        <v>32.200000000000003</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270</v>
      </c>
      <c r="BR115" s="913"/>
      <c r="BS115" s="913"/>
      <c r="BT115" s="913"/>
      <c r="BU115" s="913"/>
      <c r="BV115" s="913">
        <v>182</v>
      </c>
      <c r="BW115" s="913"/>
      <c r="BX115" s="913"/>
      <c r="BY115" s="913"/>
      <c r="BZ115" s="913"/>
      <c r="CA115" s="913">
        <v>98</v>
      </c>
      <c r="CB115" s="913"/>
      <c r="CC115" s="913"/>
      <c r="CD115" s="913"/>
      <c r="CE115" s="913"/>
      <c r="CF115" s="907">
        <v>0</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2901318</v>
      </c>
      <c r="AB117" s="966"/>
      <c r="AC117" s="966"/>
      <c r="AD117" s="966"/>
      <c r="AE117" s="967"/>
      <c r="AF117" s="968">
        <v>2996977</v>
      </c>
      <c r="AG117" s="966"/>
      <c r="AH117" s="966"/>
      <c r="AI117" s="966"/>
      <c r="AJ117" s="967"/>
      <c r="AK117" s="968">
        <v>2948859</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446</v>
      </c>
      <c r="BP119" s="992"/>
      <c r="BQ119" s="986">
        <v>27596474</v>
      </c>
      <c r="BR119" s="987"/>
      <c r="BS119" s="987"/>
      <c r="BT119" s="987"/>
      <c r="BU119" s="987"/>
      <c r="BV119" s="987">
        <v>25380834</v>
      </c>
      <c r="BW119" s="987"/>
      <c r="BX119" s="987"/>
      <c r="BY119" s="987"/>
      <c r="BZ119" s="987"/>
      <c r="CA119" s="987">
        <v>25215346</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13863681</v>
      </c>
      <c r="BR120" s="918"/>
      <c r="BS120" s="918"/>
      <c r="BT120" s="918"/>
      <c r="BU120" s="918"/>
      <c r="BV120" s="918">
        <v>14365001</v>
      </c>
      <c r="BW120" s="918"/>
      <c r="BX120" s="918"/>
      <c r="BY120" s="918"/>
      <c r="BZ120" s="918"/>
      <c r="CA120" s="918">
        <v>14248094</v>
      </c>
      <c r="CB120" s="918"/>
      <c r="CC120" s="918"/>
      <c r="CD120" s="918"/>
      <c r="CE120" s="918"/>
      <c r="CF120" s="931">
        <v>149.30000000000001</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1587769</v>
      </c>
      <c r="DH120" s="918"/>
      <c r="DI120" s="918"/>
      <c r="DJ120" s="918"/>
      <c r="DK120" s="918"/>
      <c r="DL120" s="918">
        <v>1441687</v>
      </c>
      <c r="DM120" s="918"/>
      <c r="DN120" s="918"/>
      <c r="DO120" s="918"/>
      <c r="DP120" s="918"/>
      <c r="DQ120" s="918">
        <v>1305691</v>
      </c>
      <c r="DR120" s="918"/>
      <c r="DS120" s="918"/>
      <c r="DT120" s="918"/>
      <c r="DU120" s="918"/>
      <c r="DV120" s="919">
        <v>13.7</v>
      </c>
      <c r="DW120" s="919"/>
      <c r="DX120" s="919"/>
      <c r="DY120" s="919"/>
      <c r="DZ120" s="920"/>
    </row>
    <row r="121" spans="1:130" s="224"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28982</v>
      </c>
      <c r="BR121" s="913"/>
      <c r="BS121" s="913"/>
      <c r="BT121" s="913"/>
      <c r="BU121" s="913"/>
      <c r="BV121" s="913">
        <v>10072</v>
      </c>
      <c r="BW121" s="913"/>
      <c r="BX121" s="913"/>
      <c r="BY121" s="913"/>
      <c r="BZ121" s="913"/>
      <c r="CA121" s="913">
        <v>3485</v>
      </c>
      <c r="CB121" s="913"/>
      <c r="CC121" s="913"/>
      <c r="CD121" s="913"/>
      <c r="CE121" s="913"/>
      <c r="CF121" s="907">
        <v>0</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2320616</v>
      </c>
      <c r="DH121" s="913"/>
      <c r="DI121" s="913"/>
      <c r="DJ121" s="913"/>
      <c r="DK121" s="913"/>
      <c r="DL121" s="913">
        <v>1141999</v>
      </c>
      <c r="DM121" s="913"/>
      <c r="DN121" s="913"/>
      <c r="DO121" s="913"/>
      <c r="DP121" s="913"/>
      <c r="DQ121" s="913">
        <v>927566</v>
      </c>
      <c r="DR121" s="913"/>
      <c r="DS121" s="913"/>
      <c r="DT121" s="913"/>
      <c r="DU121" s="913"/>
      <c r="DV121" s="914">
        <v>9.6999999999999993</v>
      </c>
      <c r="DW121" s="914"/>
      <c r="DX121" s="914"/>
      <c r="DY121" s="914"/>
      <c r="DZ121" s="915"/>
    </row>
    <row r="122" spans="1:130" s="224"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21700019</v>
      </c>
      <c r="BR122" s="987"/>
      <c r="BS122" s="987"/>
      <c r="BT122" s="987"/>
      <c r="BU122" s="987"/>
      <c r="BV122" s="987">
        <v>20804341</v>
      </c>
      <c r="BW122" s="987"/>
      <c r="BX122" s="987"/>
      <c r="BY122" s="987"/>
      <c r="BZ122" s="987"/>
      <c r="CA122" s="987">
        <v>20587087</v>
      </c>
      <c r="CB122" s="987"/>
      <c r="CC122" s="987"/>
      <c r="CD122" s="987"/>
      <c r="CE122" s="987"/>
      <c r="CF122" s="1004">
        <v>215.7</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115695</v>
      </c>
      <c r="DH122" s="913"/>
      <c r="DI122" s="913"/>
      <c r="DJ122" s="913"/>
      <c r="DK122" s="913"/>
      <c r="DL122" s="913">
        <v>114299</v>
      </c>
      <c r="DM122" s="913"/>
      <c r="DN122" s="913"/>
      <c r="DO122" s="913"/>
      <c r="DP122" s="913"/>
      <c r="DQ122" s="913">
        <v>112758</v>
      </c>
      <c r="DR122" s="913"/>
      <c r="DS122" s="913"/>
      <c r="DT122" s="913"/>
      <c r="DU122" s="913"/>
      <c r="DV122" s="914">
        <v>1.2</v>
      </c>
      <c r="DW122" s="914"/>
      <c r="DX122" s="914"/>
      <c r="DY122" s="914"/>
      <c r="DZ122" s="915"/>
    </row>
    <row r="123" spans="1:130" s="224"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454</v>
      </c>
      <c r="BP123" s="992"/>
      <c r="BQ123" s="1050">
        <v>35592682</v>
      </c>
      <c r="BR123" s="1051"/>
      <c r="BS123" s="1051"/>
      <c r="BT123" s="1051"/>
      <c r="BU123" s="1051"/>
      <c r="BV123" s="1051">
        <v>35179414</v>
      </c>
      <c r="BW123" s="1051"/>
      <c r="BX123" s="1051"/>
      <c r="BY123" s="1051"/>
      <c r="BZ123" s="1051"/>
      <c r="CA123" s="1051">
        <v>34838666</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108085</v>
      </c>
      <c r="DH123" s="946"/>
      <c r="DI123" s="946"/>
      <c r="DJ123" s="946"/>
      <c r="DK123" s="947"/>
      <c r="DL123" s="948">
        <v>75847</v>
      </c>
      <c r="DM123" s="946"/>
      <c r="DN123" s="946"/>
      <c r="DO123" s="946"/>
      <c r="DP123" s="947"/>
      <c r="DQ123" s="948">
        <v>63148</v>
      </c>
      <c r="DR123" s="946"/>
      <c r="DS123" s="946"/>
      <c r="DT123" s="946"/>
      <c r="DU123" s="947"/>
      <c r="DV123" s="949">
        <v>0.7</v>
      </c>
      <c r="DW123" s="950"/>
      <c r="DX123" s="950"/>
      <c r="DY123" s="950"/>
      <c r="DZ123" s="951"/>
    </row>
    <row r="124" spans="1:130" s="224"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31422</v>
      </c>
      <c r="AB128" s="1033"/>
      <c r="AC128" s="1033"/>
      <c r="AD128" s="1033"/>
      <c r="AE128" s="1034"/>
      <c r="AF128" s="1035">
        <v>19524</v>
      </c>
      <c r="AG128" s="1033"/>
      <c r="AH128" s="1033"/>
      <c r="AI128" s="1033"/>
      <c r="AJ128" s="1034"/>
      <c r="AK128" s="1035">
        <v>7062</v>
      </c>
      <c r="AL128" s="1033"/>
      <c r="AM128" s="1033"/>
      <c r="AN128" s="1033"/>
      <c r="AO128" s="1034"/>
      <c r="AP128" s="1036"/>
      <c r="AQ128" s="1037"/>
      <c r="AR128" s="1037"/>
      <c r="AS128" s="1037"/>
      <c r="AT128" s="1038"/>
      <c r="AU128" s="226"/>
      <c r="AV128" s="226"/>
      <c r="AW128" s="226"/>
      <c r="AX128" s="883" t="s">
        <v>468</v>
      </c>
      <c r="AY128" s="884"/>
      <c r="AZ128" s="884"/>
      <c r="BA128" s="884"/>
      <c r="BB128" s="884"/>
      <c r="BC128" s="884"/>
      <c r="BD128" s="884"/>
      <c r="BE128" s="885"/>
      <c r="BF128" s="1039" t="s">
        <v>122</v>
      </c>
      <c r="BG128" s="1040"/>
      <c r="BH128" s="1040"/>
      <c r="BI128" s="1040"/>
      <c r="BJ128" s="1040"/>
      <c r="BK128" s="1040"/>
      <c r="BL128" s="1041"/>
      <c r="BM128" s="1039">
        <v>13.05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v>270</v>
      </c>
      <c r="DH128" s="1025"/>
      <c r="DI128" s="1025"/>
      <c r="DJ128" s="1025"/>
      <c r="DK128" s="1025"/>
      <c r="DL128" s="1025">
        <v>182</v>
      </c>
      <c r="DM128" s="1025"/>
      <c r="DN128" s="1025"/>
      <c r="DO128" s="1025"/>
      <c r="DP128" s="1025"/>
      <c r="DQ128" s="1025">
        <v>98</v>
      </c>
      <c r="DR128" s="1025"/>
      <c r="DS128" s="1025"/>
      <c r="DT128" s="1025"/>
      <c r="DU128" s="1025"/>
      <c r="DV128" s="1026">
        <v>0</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12249576</v>
      </c>
      <c r="AB129" s="946"/>
      <c r="AC129" s="946"/>
      <c r="AD129" s="946"/>
      <c r="AE129" s="947"/>
      <c r="AF129" s="948">
        <v>12003981</v>
      </c>
      <c r="AG129" s="946"/>
      <c r="AH129" s="946"/>
      <c r="AI129" s="946"/>
      <c r="AJ129" s="947"/>
      <c r="AK129" s="948">
        <v>12050463</v>
      </c>
      <c r="AL129" s="946"/>
      <c r="AM129" s="946"/>
      <c r="AN129" s="946"/>
      <c r="AO129" s="947"/>
      <c r="AP129" s="1060"/>
      <c r="AQ129" s="1061"/>
      <c r="AR129" s="1061"/>
      <c r="AS129" s="1061"/>
      <c r="AT129" s="1062"/>
      <c r="AU129" s="227"/>
      <c r="AV129" s="227"/>
      <c r="AW129" s="227"/>
      <c r="AX129" s="1052" t="s">
        <v>471</v>
      </c>
      <c r="AY129" s="910"/>
      <c r="AZ129" s="910"/>
      <c r="BA129" s="910"/>
      <c r="BB129" s="910"/>
      <c r="BC129" s="910"/>
      <c r="BD129" s="910"/>
      <c r="BE129" s="911"/>
      <c r="BF129" s="1053" t="s">
        <v>122</v>
      </c>
      <c r="BG129" s="1054"/>
      <c r="BH129" s="1054"/>
      <c r="BI129" s="1054"/>
      <c r="BJ129" s="1054"/>
      <c r="BK129" s="1054"/>
      <c r="BL129" s="1055"/>
      <c r="BM129" s="1053">
        <v>18.05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2450718</v>
      </c>
      <c r="AB130" s="946"/>
      <c r="AC130" s="946"/>
      <c r="AD130" s="946"/>
      <c r="AE130" s="947"/>
      <c r="AF130" s="948">
        <v>2533870</v>
      </c>
      <c r="AG130" s="946"/>
      <c r="AH130" s="946"/>
      <c r="AI130" s="946"/>
      <c r="AJ130" s="947"/>
      <c r="AK130" s="948">
        <v>2508016</v>
      </c>
      <c r="AL130" s="946"/>
      <c r="AM130" s="946"/>
      <c r="AN130" s="946"/>
      <c r="AO130" s="947"/>
      <c r="AP130" s="1060"/>
      <c r="AQ130" s="1061"/>
      <c r="AR130" s="1061"/>
      <c r="AS130" s="1061"/>
      <c r="AT130" s="1062"/>
      <c r="AU130" s="227"/>
      <c r="AV130" s="227"/>
      <c r="AW130" s="227"/>
      <c r="AX130" s="1052" t="s">
        <v>474</v>
      </c>
      <c r="AY130" s="910"/>
      <c r="AZ130" s="910"/>
      <c r="BA130" s="910"/>
      <c r="BB130" s="910"/>
      <c r="BC130" s="910"/>
      <c r="BD130" s="910"/>
      <c r="BE130" s="911"/>
      <c r="BF130" s="1088">
        <v>4.5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9798858</v>
      </c>
      <c r="AB131" s="973"/>
      <c r="AC131" s="973"/>
      <c r="AD131" s="973"/>
      <c r="AE131" s="974"/>
      <c r="AF131" s="972">
        <v>9470111</v>
      </c>
      <c r="AG131" s="973"/>
      <c r="AH131" s="973"/>
      <c r="AI131" s="973"/>
      <c r="AJ131" s="974"/>
      <c r="AK131" s="972">
        <v>9542447</v>
      </c>
      <c r="AL131" s="973"/>
      <c r="AM131" s="973"/>
      <c r="AN131" s="973"/>
      <c r="AO131" s="974"/>
      <c r="AP131" s="1097"/>
      <c r="AQ131" s="1098"/>
      <c r="AR131" s="1098"/>
      <c r="AS131" s="1098"/>
      <c r="AT131" s="1099"/>
      <c r="AU131" s="227"/>
      <c r="AV131" s="227"/>
      <c r="AW131" s="227"/>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4.2778250279999996</v>
      </c>
      <c r="AB132" s="1084"/>
      <c r="AC132" s="1084"/>
      <c r="AD132" s="1084"/>
      <c r="AE132" s="1085"/>
      <c r="AF132" s="1086">
        <v>4.6840316870000001</v>
      </c>
      <c r="AG132" s="1084"/>
      <c r="AH132" s="1084"/>
      <c r="AI132" s="1084"/>
      <c r="AJ132" s="1085"/>
      <c r="AK132" s="1086">
        <v>4.5458046559999996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4.5</v>
      </c>
      <c r="AB133" s="1067"/>
      <c r="AC133" s="1067"/>
      <c r="AD133" s="1067"/>
      <c r="AE133" s="1068"/>
      <c r="AF133" s="1066">
        <v>3.9</v>
      </c>
      <c r="AG133" s="1067"/>
      <c r="AH133" s="1067"/>
      <c r="AI133" s="1067"/>
      <c r="AJ133" s="1068"/>
      <c r="AK133" s="1066">
        <v>4.5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NMyHvXYEw9kxRdvFLuUFgJUmt+ccUK/SZfyBgUjLKcLBibAa62v+Dk48f2y6stADkqhxSyk+Y8EtCsirBxY8A==" saltValue="HvI0+CYpIjmiwTlIsS//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zoomScale="85" zoomScaleNormal="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udhU9fErvzUTd5GPVK5HEw+hyzfiFTaTgvo32hwsX9Q3aDBjOeRxW64c3v4p60qzLgNjPar6WYCEF1TOMKvtQ==" saltValue="tPhkM+r12w+G0N+WYj409g=="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vertic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zoomScale="85" zoomScaleNormal="85" workbookViewId="0">
      <selection activeCell="DB28" sqref="DB28:DF28"/>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maqt3x+aSRididLyHpuiwGRDA5vXJIpzt2oV4Yt3CAK7FV3gQ5O5ChpMuv6dtKaCfeElwB2efY9vjP9V1Il9A==" saltValue="0LDEFek+mq5ar4mHWvdwiA=="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zoomScale="85" zoomScaleNormal="85" workbookViewId="0">
      <selection activeCell="A5" sqref="A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1" t="s">
        <v>483</v>
      </c>
      <c r="AP7" s="265"/>
      <c r="AQ7" s="266" t="s">
        <v>484</v>
      </c>
      <c r="AR7" s="267"/>
    </row>
    <row r="8" spans="1:46" x14ac:dyDescent="0.15">
      <c r="A8" s="259"/>
      <c r="AK8" s="268"/>
      <c r="AL8" s="269"/>
      <c r="AM8" s="269"/>
      <c r="AN8" s="270"/>
      <c r="AO8" s="1102"/>
      <c r="AP8" s="271" t="s">
        <v>485</v>
      </c>
      <c r="AQ8" s="272" t="s">
        <v>486</v>
      </c>
      <c r="AR8" s="273" t="s">
        <v>487</v>
      </c>
    </row>
    <row r="9" spans="1:46" x14ac:dyDescent="0.15">
      <c r="A9" s="259"/>
      <c r="AK9" s="1103" t="s">
        <v>488</v>
      </c>
      <c r="AL9" s="1104"/>
      <c r="AM9" s="1104"/>
      <c r="AN9" s="1105"/>
      <c r="AO9" s="274">
        <v>4269393</v>
      </c>
      <c r="AP9" s="274">
        <v>165763</v>
      </c>
      <c r="AQ9" s="275">
        <v>97843</v>
      </c>
      <c r="AR9" s="276">
        <v>69.400000000000006</v>
      </c>
    </row>
    <row r="10" spans="1:46" ht="13.5" customHeight="1" x14ac:dyDescent="0.15">
      <c r="A10" s="259"/>
      <c r="AK10" s="1103" t="s">
        <v>489</v>
      </c>
      <c r="AL10" s="1104"/>
      <c r="AM10" s="1104"/>
      <c r="AN10" s="1105"/>
      <c r="AO10" s="277">
        <v>488</v>
      </c>
      <c r="AP10" s="277">
        <v>19</v>
      </c>
      <c r="AQ10" s="278">
        <v>9606</v>
      </c>
      <c r="AR10" s="279">
        <v>-99.8</v>
      </c>
    </row>
    <row r="11" spans="1:46" ht="13.5" customHeight="1" x14ac:dyDescent="0.15">
      <c r="A11" s="259"/>
      <c r="AK11" s="1103" t="s">
        <v>490</v>
      </c>
      <c r="AL11" s="1104"/>
      <c r="AM11" s="1104"/>
      <c r="AN11" s="1105"/>
      <c r="AO11" s="277">
        <v>98892</v>
      </c>
      <c r="AP11" s="277">
        <v>3840</v>
      </c>
      <c r="AQ11" s="278">
        <v>1489</v>
      </c>
      <c r="AR11" s="279">
        <v>157.9</v>
      </c>
    </row>
    <row r="12" spans="1:46" ht="13.5" customHeight="1" x14ac:dyDescent="0.15">
      <c r="A12" s="259"/>
      <c r="AK12" s="1103" t="s">
        <v>491</v>
      </c>
      <c r="AL12" s="1104"/>
      <c r="AM12" s="1104"/>
      <c r="AN12" s="1105"/>
      <c r="AO12" s="277" t="s">
        <v>492</v>
      </c>
      <c r="AP12" s="277" t="s">
        <v>492</v>
      </c>
      <c r="AQ12" s="278">
        <v>32</v>
      </c>
      <c r="AR12" s="279" t="s">
        <v>492</v>
      </c>
    </row>
    <row r="13" spans="1:46" ht="13.5" customHeight="1" x14ac:dyDescent="0.15">
      <c r="A13" s="259"/>
      <c r="AK13" s="1103" t="s">
        <v>493</v>
      </c>
      <c r="AL13" s="1104"/>
      <c r="AM13" s="1104"/>
      <c r="AN13" s="1105"/>
      <c r="AO13" s="277">
        <v>228765</v>
      </c>
      <c r="AP13" s="277">
        <v>8882</v>
      </c>
      <c r="AQ13" s="278">
        <v>3914</v>
      </c>
      <c r="AR13" s="279">
        <v>126.9</v>
      </c>
    </row>
    <row r="14" spans="1:46" ht="13.5" customHeight="1" x14ac:dyDescent="0.15">
      <c r="A14" s="259"/>
      <c r="AK14" s="1103" t="s">
        <v>494</v>
      </c>
      <c r="AL14" s="1104"/>
      <c r="AM14" s="1104"/>
      <c r="AN14" s="1105"/>
      <c r="AO14" s="277">
        <v>42501</v>
      </c>
      <c r="AP14" s="277">
        <v>1650</v>
      </c>
      <c r="AQ14" s="278">
        <v>2436</v>
      </c>
      <c r="AR14" s="279">
        <v>-32.299999999999997</v>
      </c>
    </row>
    <row r="15" spans="1:46" ht="13.5" customHeight="1" x14ac:dyDescent="0.15">
      <c r="A15" s="259"/>
      <c r="AK15" s="1106" t="s">
        <v>495</v>
      </c>
      <c r="AL15" s="1107"/>
      <c r="AM15" s="1107"/>
      <c r="AN15" s="1108"/>
      <c r="AO15" s="277">
        <v>-282848</v>
      </c>
      <c r="AP15" s="277">
        <v>-10982</v>
      </c>
      <c r="AQ15" s="278">
        <v>-5849</v>
      </c>
      <c r="AR15" s="279">
        <v>87.8</v>
      </c>
    </row>
    <row r="16" spans="1:46" x14ac:dyDescent="0.15">
      <c r="A16" s="259"/>
      <c r="AK16" s="1106" t="s">
        <v>178</v>
      </c>
      <c r="AL16" s="1107"/>
      <c r="AM16" s="1107"/>
      <c r="AN16" s="1108"/>
      <c r="AO16" s="277">
        <v>4357191</v>
      </c>
      <c r="AP16" s="277">
        <v>169172</v>
      </c>
      <c r="AQ16" s="278">
        <v>109470</v>
      </c>
      <c r="AR16" s="279">
        <v>54.5</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09" t="s">
        <v>500</v>
      </c>
      <c r="AL21" s="1110"/>
      <c r="AM21" s="1110"/>
      <c r="AN21" s="1111"/>
      <c r="AO21" s="289">
        <v>15.69</v>
      </c>
      <c r="AP21" s="290">
        <v>10.17</v>
      </c>
      <c r="AQ21" s="291">
        <v>5.52</v>
      </c>
      <c r="AS21" s="292"/>
      <c r="AT21" s="288"/>
    </row>
    <row r="22" spans="1:46" s="260" customFormat="1" x14ac:dyDescent="0.15">
      <c r="A22" s="288"/>
      <c r="AK22" s="1109" t="s">
        <v>501</v>
      </c>
      <c r="AL22" s="1110"/>
      <c r="AM22" s="1110"/>
      <c r="AN22" s="1111"/>
      <c r="AO22" s="293">
        <v>99.8</v>
      </c>
      <c r="AP22" s="294">
        <v>97.1</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1" t="s">
        <v>483</v>
      </c>
      <c r="AP30" s="265"/>
      <c r="AQ30" s="266" t="s">
        <v>484</v>
      </c>
      <c r="AR30" s="267"/>
    </row>
    <row r="31" spans="1:46" x14ac:dyDescent="0.15">
      <c r="A31" s="259"/>
      <c r="AK31" s="268"/>
      <c r="AL31" s="269"/>
      <c r="AM31" s="269"/>
      <c r="AN31" s="270"/>
      <c r="AO31" s="1102"/>
      <c r="AP31" s="271" t="s">
        <v>485</v>
      </c>
      <c r="AQ31" s="272" t="s">
        <v>486</v>
      </c>
      <c r="AR31" s="273" t="s">
        <v>487</v>
      </c>
    </row>
    <row r="32" spans="1:46" ht="27" customHeight="1" x14ac:dyDescent="0.15">
      <c r="A32" s="259"/>
      <c r="AK32" s="1117" t="s">
        <v>505</v>
      </c>
      <c r="AL32" s="1118"/>
      <c r="AM32" s="1118"/>
      <c r="AN32" s="1119"/>
      <c r="AO32" s="303">
        <v>2523191</v>
      </c>
      <c r="AP32" s="303">
        <v>97965</v>
      </c>
      <c r="AQ32" s="304">
        <v>69401</v>
      </c>
      <c r="AR32" s="305">
        <v>41.2</v>
      </c>
    </row>
    <row r="33" spans="1:46" ht="13.5" customHeight="1" x14ac:dyDescent="0.15">
      <c r="A33" s="259"/>
      <c r="AK33" s="1117" t="s">
        <v>506</v>
      </c>
      <c r="AL33" s="1118"/>
      <c r="AM33" s="1118"/>
      <c r="AN33" s="1119"/>
      <c r="AO33" s="303" t="s">
        <v>492</v>
      </c>
      <c r="AP33" s="303" t="s">
        <v>492</v>
      </c>
      <c r="AQ33" s="304" t="s">
        <v>492</v>
      </c>
      <c r="AR33" s="305" t="s">
        <v>492</v>
      </c>
    </row>
    <row r="34" spans="1:46" ht="27" customHeight="1" x14ac:dyDescent="0.15">
      <c r="A34" s="259"/>
      <c r="AK34" s="1117" t="s">
        <v>507</v>
      </c>
      <c r="AL34" s="1118"/>
      <c r="AM34" s="1118"/>
      <c r="AN34" s="1119"/>
      <c r="AO34" s="303" t="s">
        <v>492</v>
      </c>
      <c r="AP34" s="303" t="s">
        <v>492</v>
      </c>
      <c r="AQ34" s="304">
        <v>9</v>
      </c>
      <c r="AR34" s="305" t="s">
        <v>492</v>
      </c>
    </row>
    <row r="35" spans="1:46" ht="27" customHeight="1" x14ac:dyDescent="0.15">
      <c r="A35" s="259"/>
      <c r="AK35" s="1117" t="s">
        <v>508</v>
      </c>
      <c r="AL35" s="1118"/>
      <c r="AM35" s="1118"/>
      <c r="AN35" s="1119"/>
      <c r="AO35" s="303">
        <v>425668</v>
      </c>
      <c r="AP35" s="303">
        <v>16527</v>
      </c>
      <c r="AQ35" s="304">
        <v>18088</v>
      </c>
      <c r="AR35" s="305">
        <v>-8.6</v>
      </c>
    </row>
    <row r="36" spans="1:46" ht="27" customHeight="1" x14ac:dyDescent="0.15">
      <c r="A36" s="259"/>
      <c r="AK36" s="1117" t="s">
        <v>509</v>
      </c>
      <c r="AL36" s="1118"/>
      <c r="AM36" s="1118"/>
      <c r="AN36" s="1119"/>
      <c r="AO36" s="303" t="s">
        <v>492</v>
      </c>
      <c r="AP36" s="303" t="s">
        <v>492</v>
      </c>
      <c r="AQ36" s="304">
        <v>3145</v>
      </c>
      <c r="AR36" s="305" t="s">
        <v>492</v>
      </c>
    </row>
    <row r="37" spans="1:46" ht="13.5" customHeight="1" x14ac:dyDescent="0.15">
      <c r="A37" s="259"/>
      <c r="AK37" s="1117" t="s">
        <v>510</v>
      </c>
      <c r="AL37" s="1118"/>
      <c r="AM37" s="1118"/>
      <c r="AN37" s="1119"/>
      <c r="AO37" s="303" t="s">
        <v>492</v>
      </c>
      <c r="AP37" s="303" t="s">
        <v>492</v>
      </c>
      <c r="AQ37" s="304">
        <v>424</v>
      </c>
      <c r="AR37" s="305" t="s">
        <v>492</v>
      </c>
    </row>
    <row r="38" spans="1:46" ht="27" customHeight="1" x14ac:dyDescent="0.15">
      <c r="A38" s="259"/>
      <c r="AK38" s="1120" t="s">
        <v>511</v>
      </c>
      <c r="AL38" s="1121"/>
      <c r="AM38" s="1121"/>
      <c r="AN38" s="1122"/>
      <c r="AO38" s="306" t="s">
        <v>492</v>
      </c>
      <c r="AP38" s="306" t="s">
        <v>492</v>
      </c>
      <c r="AQ38" s="307">
        <v>3</v>
      </c>
      <c r="AR38" s="295" t="s">
        <v>492</v>
      </c>
      <c r="AS38" s="302"/>
    </row>
    <row r="39" spans="1:46" x14ac:dyDescent="0.15">
      <c r="A39" s="259"/>
      <c r="AK39" s="1120" t="s">
        <v>512</v>
      </c>
      <c r="AL39" s="1121"/>
      <c r="AM39" s="1121"/>
      <c r="AN39" s="1122"/>
      <c r="AO39" s="303">
        <v>-7062</v>
      </c>
      <c r="AP39" s="303">
        <v>-274</v>
      </c>
      <c r="AQ39" s="304">
        <v>-2976</v>
      </c>
      <c r="AR39" s="305">
        <v>-90.8</v>
      </c>
      <c r="AS39" s="302"/>
    </row>
    <row r="40" spans="1:46" ht="27" customHeight="1" x14ac:dyDescent="0.15">
      <c r="A40" s="259"/>
      <c r="AK40" s="1117" t="s">
        <v>513</v>
      </c>
      <c r="AL40" s="1118"/>
      <c r="AM40" s="1118"/>
      <c r="AN40" s="1119"/>
      <c r="AO40" s="303">
        <v>-2508016</v>
      </c>
      <c r="AP40" s="303">
        <v>-97376</v>
      </c>
      <c r="AQ40" s="304">
        <v>-62148</v>
      </c>
      <c r="AR40" s="305">
        <v>56.7</v>
      </c>
      <c r="AS40" s="302"/>
    </row>
    <row r="41" spans="1:46" x14ac:dyDescent="0.15">
      <c r="A41" s="259"/>
      <c r="AK41" s="1123" t="s">
        <v>288</v>
      </c>
      <c r="AL41" s="1124"/>
      <c r="AM41" s="1124"/>
      <c r="AN41" s="1125"/>
      <c r="AO41" s="303">
        <v>433781</v>
      </c>
      <c r="AP41" s="303">
        <v>16842</v>
      </c>
      <c r="AQ41" s="304">
        <v>25946</v>
      </c>
      <c r="AR41" s="305">
        <v>-35.1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12" t="s">
        <v>483</v>
      </c>
      <c r="AN49" s="1114" t="s">
        <v>516</v>
      </c>
      <c r="AO49" s="1115"/>
      <c r="AP49" s="1115"/>
      <c r="AQ49" s="1115"/>
      <c r="AR49" s="1116"/>
    </row>
    <row r="50" spans="1:44" x14ac:dyDescent="0.15">
      <c r="A50" s="259"/>
      <c r="AK50" s="317"/>
      <c r="AL50" s="318"/>
      <c r="AM50" s="1113"/>
      <c r="AN50" s="319" t="s">
        <v>517</v>
      </c>
      <c r="AO50" s="320" t="s">
        <v>518</v>
      </c>
      <c r="AP50" s="321" t="s">
        <v>519</v>
      </c>
      <c r="AQ50" s="322" t="s">
        <v>520</v>
      </c>
      <c r="AR50" s="323" t="s">
        <v>521</v>
      </c>
    </row>
    <row r="51" spans="1:44" x14ac:dyDescent="0.15">
      <c r="A51" s="259"/>
      <c r="AK51" s="315" t="s">
        <v>522</v>
      </c>
      <c r="AL51" s="316"/>
      <c r="AM51" s="324">
        <v>4848146</v>
      </c>
      <c r="AN51" s="325">
        <v>175137</v>
      </c>
      <c r="AO51" s="326">
        <v>60</v>
      </c>
      <c r="AP51" s="327">
        <v>132981</v>
      </c>
      <c r="AQ51" s="328">
        <v>58.7</v>
      </c>
      <c r="AR51" s="329">
        <v>1.3</v>
      </c>
    </row>
    <row r="52" spans="1:44" x14ac:dyDescent="0.15">
      <c r="A52" s="259"/>
      <c r="AK52" s="330"/>
      <c r="AL52" s="331" t="s">
        <v>523</v>
      </c>
      <c r="AM52" s="332">
        <v>2273773</v>
      </c>
      <c r="AN52" s="333">
        <v>82139</v>
      </c>
      <c r="AO52" s="334">
        <v>19.5</v>
      </c>
      <c r="AP52" s="335">
        <v>56973</v>
      </c>
      <c r="AQ52" s="336">
        <v>9.1999999999999993</v>
      </c>
      <c r="AR52" s="337">
        <v>10.3</v>
      </c>
    </row>
    <row r="53" spans="1:44" x14ac:dyDescent="0.15">
      <c r="A53" s="259"/>
      <c r="AK53" s="315" t="s">
        <v>524</v>
      </c>
      <c r="AL53" s="316"/>
      <c r="AM53" s="324">
        <v>4579801</v>
      </c>
      <c r="AN53" s="325">
        <v>168604</v>
      </c>
      <c r="AO53" s="326">
        <v>-3.7</v>
      </c>
      <c r="AP53" s="327">
        <v>128523</v>
      </c>
      <c r="AQ53" s="328">
        <v>-3.4</v>
      </c>
      <c r="AR53" s="329">
        <v>-0.3</v>
      </c>
    </row>
    <row r="54" spans="1:44" x14ac:dyDescent="0.15">
      <c r="A54" s="259"/>
      <c r="AK54" s="330"/>
      <c r="AL54" s="331" t="s">
        <v>523</v>
      </c>
      <c r="AM54" s="332">
        <v>1849424</v>
      </c>
      <c r="AN54" s="333">
        <v>68086</v>
      </c>
      <c r="AO54" s="334">
        <v>-17.100000000000001</v>
      </c>
      <c r="AP54" s="335">
        <v>56792</v>
      </c>
      <c r="AQ54" s="336">
        <v>-0.3</v>
      </c>
      <c r="AR54" s="337">
        <v>-16.8</v>
      </c>
    </row>
    <row r="55" spans="1:44" x14ac:dyDescent="0.15">
      <c r="A55" s="259"/>
      <c r="AK55" s="315" t="s">
        <v>525</v>
      </c>
      <c r="AL55" s="316"/>
      <c r="AM55" s="324">
        <v>5269483</v>
      </c>
      <c r="AN55" s="325">
        <v>198526</v>
      </c>
      <c r="AO55" s="326">
        <v>17.7</v>
      </c>
      <c r="AP55" s="327">
        <v>92919</v>
      </c>
      <c r="AQ55" s="328">
        <v>-27.7</v>
      </c>
      <c r="AR55" s="329">
        <v>45.4</v>
      </c>
    </row>
    <row r="56" spans="1:44" x14ac:dyDescent="0.15">
      <c r="A56" s="259"/>
      <c r="AK56" s="330"/>
      <c r="AL56" s="331" t="s">
        <v>523</v>
      </c>
      <c r="AM56" s="332">
        <v>3445236</v>
      </c>
      <c r="AN56" s="333">
        <v>129798</v>
      </c>
      <c r="AO56" s="334">
        <v>90.6</v>
      </c>
      <c r="AP56" s="335">
        <v>54128</v>
      </c>
      <c r="AQ56" s="336">
        <v>-4.7</v>
      </c>
      <c r="AR56" s="337">
        <v>95.3</v>
      </c>
    </row>
    <row r="57" spans="1:44" x14ac:dyDescent="0.15">
      <c r="A57" s="259"/>
      <c r="AK57" s="315" t="s">
        <v>526</v>
      </c>
      <c r="AL57" s="316"/>
      <c r="AM57" s="324">
        <v>3761525</v>
      </c>
      <c r="AN57" s="325">
        <v>143685</v>
      </c>
      <c r="AO57" s="326">
        <v>-27.6</v>
      </c>
      <c r="AP57" s="327">
        <v>103663</v>
      </c>
      <c r="AQ57" s="328">
        <v>11.6</v>
      </c>
      <c r="AR57" s="329">
        <v>-39.200000000000003</v>
      </c>
    </row>
    <row r="58" spans="1:44" x14ac:dyDescent="0.15">
      <c r="A58" s="259"/>
      <c r="AK58" s="330"/>
      <c r="AL58" s="331" t="s">
        <v>523</v>
      </c>
      <c r="AM58" s="332">
        <v>1872068</v>
      </c>
      <c r="AN58" s="333">
        <v>71510</v>
      </c>
      <c r="AO58" s="334">
        <v>-44.9</v>
      </c>
      <c r="AP58" s="335">
        <v>64346</v>
      </c>
      <c r="AQ58" s="336">
        <v>18.899999999999999</v>
      </c>
      <c r="AR58" s="337">
        <v>-63.8</v>
      </c>
    </row>
    <row r="59" spans="1:44" x14ac:dyDescent="0.15">
      <c r="A59" s="259"/>
      <c r="AK59" s="315" t="s">
        <v>527</v>
      </c>
      <c r="AL59" s="316"/>
      <c r="AM59" s="324">
        <v>3971581</v>
      </c>
      <c r="AN59" s="325">
        <v>154200</v>
      </c>
      <c r="AO59" s="326">
        <v>7.3</v>
      </c>
      <c r="AP59" s="327">
        <v>92012</v>
      </c>
      <c r="AQ59" s="328">
        <v>-11.2</v>
      </c>
      <c r="AR59" s="329">
        <v>18.5</v>
      </c>
    </row>
    <row r="60" spans="1:44" x14ac:dyDescent="0.15">
      <c r="A60" s="259"/>
      <c r="AK60" s="330"/>
      <c r="AL60" s="331" t="s">
        <v>523</v>
      </c>
      <c r="AM60" s="332">
        <v>2607704</v>
      </c>
      <c r="AN60" s="333">
        <v>101246</v>
      </c>
      <c r="AO60" s="334">
        <v>41.6</v>
      </c>
      <c r="AP60" s="335">
        <v>61382</v>
      </c>
      <c r="AQ60" s="336">
        <v>-4.5999999999999996</v>
      </c>
      <c r="AR60" s="337">
        <v>46.2</v>
      </c>
    </row>
    <row r="61" spans="1:44" x14ac:dyDescent="0.15">
      <c r="A61" s="259"/>
      <c r="AK61" s="315" t="s">
        <v>528</v>
      </c>
      <c r="AL61" s="338"/>
      <c r="AM61" s="324">
        <v>4486107</v>
      </c>
      <c r="AN61" s="325">
        <v>168030</v>
      </c>
      <c r="AO61" s="326">
        <v>10.7</v>
      </c>
      <c r="AP61" s="327">
        <v>110020</v>
      </c>
      <c r="AQ61" s="339">
        <v>5.6</v>
      </c>
      <c r="AR61" s="329">
        <v>5.0999999999999996</v>
      </c>
    </row>
    <row r="62" spans="1:44" x14ac:dyDescent="0.15">
      <c r="A62" s="259"/>
      <c r="AK62" s="330"/>
      <c r="AL62" s="331" t="s">
        <v>523</v>
      </c>
      <c r="AM62" s="332">
        <v>2409641</v>
      </c>
      <c r="AN62" s="333">
        <v>90556</v>
      </c>
      <c r="AO62" s="334">
        <v>17.899999999999999</v>
      </c>
      <c r="AP62" s="335">
        <v>58724</v>
      </c>
      <c r="AQ62" s="336">
        <v>3.7</v>
      </c>
      <c r="AR62" s="337">
        <v>14.2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LmA8SMYSMQE5h6qagYEWf1gS2xoiMt7N7BhUSoKPPaZpUx+7Kg0y039325OMUZzpXyAw+oNxwk+thiz188vsFQ==" saltValue="oLgKddCeTAKsNZ8+0quy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41" orientation="portrait" horizontalDpi="1200" verticalDpi="120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zoomScale="85" zoomScaleNormal="8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Dblw4tN9zH5xVzLrJGqqbS2BR7REYZ9MbeWkgT+P7AzEx4/5OyQqq1vNl/5M+iTE+vnsvdEqutbbkDRl31r0pg==" saltValue="cyXoMTQ71eHhXl7NXj2bSA=="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zoomScale="85" zoomScaleNormal="8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1Us+CY3uxPwvj4EAtRfZEpWjoDokZKOJTPJ71A0K3m4dY+o0KvzdIGXmXYJ5hhcZD/cTcIrNF7IzxRiF+FETew==" saltValue="TExq/Z6oRRpjDB4Xm3brkw==" spinCount="100000" sheet="1" objects="1" scenarios="1"/>
  <dataConsolidate/>
  <phoneticPr fontId="2"/>
  <pageMargins left="0.59055118110236227" right="0" top="0.59055118110236227" bottom="0.59055118110236227" header="0.39370078740157483" footer="0.39370078740157483"/>
  <pageSetup paperSize="9" scale="31" orientation="portrait" horizontalDpi="1200" verticalDpi="12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zoomScale="70" zoomScaleNormal="70" workbookViewId="0">
      <selection activeCell="DB28" sqref="DB28:DF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29.9</v>
      </c>
      <c r="G47" s="12">
        <v>28.5</v>
      </c>
      <c r="H47" s="12">
        <v>34.6</v>
      </c>
      <c r="I47" s="12">
        <v>36.76</v>
      </c>
      <c r="J47" s="13">
        <v>35.200000000000003</v>
      </c>
    </row>
    <row r="48" spans="2:10" ht="57.75" customHeight="1" x14ac:dyDescent="0.15">
      <c r="B48" s="14"/>
      <c r="C48" s="1128" t="s">
        <v>4</v>
      </c>
      <c r="D48" s="1128"/>
      <c r="E48" s="1129"/>
      <c r="F48" s="15">
        <v>3.64</v>
      </c>
      <c r="G48" s="16">
        <v>4.7699999999999996</v>
      </c>
      <c r="H48" s="16">
        <v>5.66</v>
      </c>
      <c r="I48" s="16">
        <v>4.54</v>
      </c>
      <c r="J48" s="17">
        <v>4.38</v>
      </c>
    </row>
    <row r="49" spans="2:10" ht="57.75" customHeight="1" thickBot="1" x14ac:dyDescent="0.2">
      <c r="B49" s="18"/>
      <c r="C49" s="1130" t="s">
        <v>5</v>
      </c>
      <c r="D49" s="1130"/>
      <c r="E49" s="1131"/>
      <c r="F49" s="19" t="s">
        <v>535</v>
      </c>
      <c r="G49" s="20">
        <v>7.47</v>
      </c>
      <c r="H49" s="20">
        <v>7.7</v>
      </c>
      <c r="I49" s="20">
        <v>3.41</v>
      </c>
      <c r="J49" s="21">
        <v>0.74</v>
      </c>
    </row>
    <row r="50" spans="2:10" x14ac:dyDescent="0.15"/>
  </sheetData>
  <sheetProtection algorithmName="SHA-512" hashValue="WijX/PLgEFYji2bZ+eJG1V4gGtu+ACYVxO67e3W5O/fEpaJBezeELfEjO87S9rzd6/28FzRQ1bZ6nXArWOX2BQ==" saltValue="1LB0yflqxruA7ASnvwUKL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42" orientation="portrait" horizontalDpi="1200" verticalDpi="12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kunisaki</cp:lastModifiedBy>
  <cp:lastPrinted>2025-03-17T00:05:19Z</cp:lastPrinted>
  <dcterms:created xsi:type="dcterms:W3CDTF">2025-02-19T05:24:29Z</dcterms:created>
  <dcterms:modified xsi:type="dcterms:W3CDTF">2025-09-24T03:03:34Z</dcterms:modified>
  <cp:category/>
</cp:coreProperties>
</file>