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9000" tabRatio="862" activeTab="0"/>
  </bookViews>
  <sheets>
    <sheet name="個別取組項目" sheetId="1" r:id="rId1"/>
    <sheet name="集計表" sheetId="2" r:id="rId2"/>
  </sheets>
  <definedNames>
    <definedName name="_xlnm.Print_Area" localSheetId="0">'個別取組項目'!$A$1:$S$1092</definedName>
    <definedName name="_xlnm.Print_Area" localSheetId="1">'集計表'!$A$1:$P$39</definedName>
  </definedNames>
  <calcPr fullCalcOnLoad="1"/>
</workbook>
</file>

<file path=xl/sharedStrings.xml><?xml version="1.0" encoding="utf-8"?>
<sst xmlns="http://schemas.openxmlformats.org/spreadsheetml/2006/main" count="4647" uniqueCount="1019">
  <si>
    <t>安岐教育事務所生涯学習課</t>
  </si>
  <si>
    <t>取組項目</t>
  </si>
  <si>
    <t>取組の概要</t>
  </si>
  <si>
    <t>取組の効果</t>
  </si>
  <si>
    <t>計画</t>
  </si>
  <si>
    <t>効果額</t>
  </si>
  <si>
    <t>単位：千円</t>
  </si>
  <si>
    <t>適正な受益者負担の実施</t>
  </si>
  <si>
    <t>検討</t>
  </si>
  <si>
    <t>実施</t>
  </si>
  <si>
    <t>新たな歳入の確保</t>
  </si>
  <si>
    <t>市報、ホームページ、公用車に広告枠を設ける</t>
  </si>
  <si>
    <t>市報、ホームページ、公用車に広告枠を設け、歳入の確保を図る。</t>
  </si>
  <si>
    <t>歳入増と、行政への関心を市民に促す効果が期待できる。</t>
  </si>
  <si>
    <t>職員研修の充実（職員の意識改革）</t>
  </si>
  <si>
    <t>目標</t>
  </si>
  <si>
    <t>平成18年度を基準とした年度別効果額</t>
  </si>
  <si>
    <t>各種法令集の追録の見直し</t>
  </si>
  <si>
    <t>本庁・総合支所に配置している法令図書の追録の集約・停止
次年度以降においても組織の再編に合わせて整理統合を行う</t>
  </si>
  <si>
    <t>国東市行財政集中改革プラン実績集計</t>
  </si>
  <si>
    <t>修正後合計</t>
  </si>
  <si>
    <t>当初合計</t>
  </si>
  <si>
    <t>１８年度は準備期間であり、電子入札システム推進協議会への負担金納入のみである。</t>
  </si>
  <si>
    <t>１９年度試行の予定であり、事務の効率化のためのシステム導入であり、にスムースに電子入札に移行できるようとりくむ。</t>
  </si>
  <si>
    <t>新規目標</t>
  </si>
  <si>
    <t>公共工事における一般競争入札の導入</t>
  </si>
  <si>
    <t>５億以上の公共工事において、要件設定型一般競争入札を導入し競争性を高めると共に、談合が行われにくい制度の導入。</t>
  </si>
  <si>
    <t>競争性を高めうことにより、落札率が低下し歳出削減につながると共に、事業所の意識改革、不正行為の防止になる。</t>
  </si>
  <si>
    <t>公共工事コスト縮減</t>
  </si>
  <si>
    <t>検針の関係から納付書作成や発送の時期が違うので困難である。</t>
  </si>
  <si>
    <t>育児不安を抱えた母親が多いので、個別と集団を２回ずつ実施。H19は国東・武蔵会場に加え国見会場での実施予定。</t>
  </si>
  <si>
    <t>集団を充実させて個別健診の委託を減らす。（医師会との協議が必要）</t>
  </si>
  <si>
    <t>明確化にむけ努力している。</t>
  </si>
  <si>
    <t>役割分担、地区分担制を導入し、サービス向上に努める。</t>
  </si>
  <si>
    <t>平成１９年４月１日から１ヶ所に統合。地理的条件から国見支所にサブセンター（支所）を設置した。</t>
  </si>
  <si>
    <t>今後対象者が増加した場合に現在の人員では対応できなくなるので人材の確保が今後も必要になる。</t>
  </si>
  <si>
    <t>過年度分確定申告による市県民税や国保資格喪失などによる税還付事務について、市民負担の増と事務手続きの煩雑を、還付口座登録による事務簡素化を図る。</t>
  </si>
  <si>
    <t>市民の方が再三申請した還付事務について、負担軽減はもちろん、内部事務も簡素になり、返送用通信費等も軽減できる。</t>
  </si>
  <si>
    <t>地域総務課（安岐）</t>
  </si>
  <si>
    <t>一般財源の負担減</t>
  </si>
  <si>
    <t>乳幼児健診の集団健診の実施</t>
  </si>
  <si>
    <t>分科会</t>
  </si>
  <si>
    <t>⑤市有財産活用分科会</t>
  </si>
  <si>
    <t>③施設管理・使用料分科会</t>
  </si>
  <si>
    <t>②窓口業務効率化分科会</t>
  </si>
  <si>
    <t>⑥収税・徴収分科会</t>
  </si>
  <si>
    <t>①人事給与・定員管理分科会</t>
  </si>
  <si>
    <t>⑦入札・契約・公共工事分科会</t>
  </si>
  <si>
    <t>H21見込</t>
  </si>
  <si>
    <t>H20見込</t>
  </si>
  <si>
    <t>H20見込</t>
  </si>
  <si>
    <t>H19見込</t>
  </si>
  <si>
    <t>H19見込</t>
  </si>
  <si>
    <t>H18</t>
  </si>
  <si>
    <t>年度別効果額</t>
  </si>
  <si>
    <t>年度別効果額</t>
  </si>
  <si>
    <t>歳入・歳出のバランスを考慮しながら運営して
いく意識の向上が図られる。</t>
  </si>
  <si>
    <t>←税務課分</t>
  </si>
  <si>
    <t>一緒に送付するという目標は、諸般の事情もあり難しい。税の納付書は、同一世帯でまとめたり、市内特別を利用して、通信費の削減を図った。</t>
  </si>
  <si>
    <t>区長に納付書を配布依頼することは、届かなかった場合を考えても無理だと考える。今後も、上記の方法で、削減していきたい。</t>
  </si>
  <si>
    <t>職員及び職員の家族向けの通知書類は郵送せず、直接配布した。</t>
  </si>
  <si>
    <t>交通災害共済申込書の直接配布</t>
  </si>
  <si>
    <t>仕事の内容で家族向けの通知書類は発生しないが、他からの依頼は実施した。
また、住民への通知文書と一緒に関係する文書も入れて、事業の効果をはかった</t>
  </si>
  <si>
    <r>
      <t>H</t>
    </r>
    <r>
      <rPr>
        <sz val="11"/>
        <rFont val="ＭＳ Ｐゴシック"/>
        <family val="3"/>
      </rPr>
      <t>18</t>
    </r>
  </si>
  <si>
    <r>
      <t>H</t>
    </r>
    <r>
      <rPr>
        <sz val="11"/>
        <rFont val="ＭＳ Ｐゴシック"/>
        <family val="3"/>
      </rPr>
      <t>19</t>
    </r>
  </si>
  <si>
    <r>
      <t>H</t>
    </r>
    <r>
      <rPr>
        <sz val="11"/>
        <rFont val="ＭＳ Ｐゴシック"/>
        <family val="3"/>
      </rPr>
      <t>20</t>
    </r>
  </si>
  <si>
    <t>職員の新陳代謝、定数削減計画の実効性を高めるため、満50 歳から満59 歳の職員を対象とする退職希望者の募集を行う</t>
  </si>
  <si>
    <t>２分館が事業を中止したため、早急に健康の集い等の事業を構築する必要がある。学校と地区の合同運動会の負担についてはさらに調整を行っていく。</t>
  </si>
  <si>
    <t>社会体育関係は、九州大会・全国大会出場補助金のみとし、その他の補助金は全て廃止した。</t>
  </si>
  <si>
    <t>事業を進める上で、各団体との連携は必要であり、見直しの契機は行革の観点から実施してもらいたい。</t>
  </si>
  <si>
    <r>
      <t>口座振替件数
2</t>
    </r>
    <r>
      <rPr>
        <sz val="11"/>
        <color indexed="10"/>
        <rFont val="ＭＳ Ｐゴシック"/>
        <family val="3"/>
      </rPr>
      <t>9,118</t>
    </r>
  </si>
  <si>
    <r>
      <t>H</t>
    </r>
    <r>
      <rPr>
        <sz val="11"/>
        <rFont val="ＭＳ Ｐゴシック"/>
        <family val="3"/>
      </rPr>
      <t>21</t>
    </r>
  </si>
  <si>
    <r>
      <t>H</t>
    </r>
    <r>
      <rPr>
        <sz val="11"/>
        <rFont val="ＭＳ Ｐゴシック"/>
        <family val="3"/>
      </rPr>
      <t>22</t>
    </r>
  </si>
  <si>
    <t>１８年度よりし尿処理場庭園管理委託を廃止、さらに１９年度よりし尿処理場内清掃委託を廃止し、処理場職員で行うこととした。</t>
  </si>
  <si>
    <t>平成１８年度中は実施できなかった。</t>
  </si>
  <si>
    <t>船団処理場維持管理業務委託の長期継続契約（３年間）を行い、設計額に対し１２，６３０千円　　　（１２％）削減できた。</t>
  </si>
  <si>
    <t>包括的民間委託や維持管理業務で割合の高い汚泥の減量化等を検討し更なるコスト縮減をめざす。</t>
  </si>
  <si>
    <t>市内国見町、武蔵町、安岐町には、集中監視システムが導入されており、国東町においても検討中。</t>
  </si>
  <si>
    <t>個別の接続促進を実施した。</t>
  </si>
  <si>
    <t>地域の安価な報償費で対応するのにも、高齢化が進み、将来に多くは期待できない。</t>
  </si>
  <si>
    <t>統一した減免規程を作成。今後さらに受益者負担について周知していく。</t>
  </si>
  <si>
    <t>市主催事業等にかかる免除については、市から委嘱された団体が使用する場合は対象となるが、それ以外の任意団体が各課を介して使用申し込みする場合には、各課の責任において明確に区分してもらわなければならない。</t>
  </si>
  <si>
    <t>他団体との調整を万全にする</t>
  </si>
  <si>
    <t>自主グループにはできなかったが、経費の節減をすべく、機織教室は職員が講師となる。かずら工芸教室は国庫補助対象とする</t>
  </si>
  <si>
    <t>自主グループとなるようグループの育成が必要</t>
  </si>
  <si>
    <t>わくわく探検隊はとりやめ、夏休み郷土史講座の回数を増やした。</t>
  </si>
  <si>
    <t>夏休み郷土史講座の育成</t>
  </si>
  <si>
    <t>「カレンダー」はページ数を減らし、２，３年使えるもとした</t>
  </si>
  <si>
    <t>作った［カレンダー」の有効利用</t>
  </si>
  <si>
    <t>こちらの意向を伝える</t>
  </si>
  <si>
    <t>１年間をかけて理解と体制作りとなる</t>
  </si>
  <si>
    <t>使用料・手数料の見直し</t>
  </si>
  <si>
    <t>合宿受験や限定料金制を行っていないことで完全な比較は困難であるが、近隣私立自動車学校に比べて授業料等が若干割安である。</t>
  </si>
  <si>
    <t>が、施設の老朽化等で入校生にある程度の負担を強いていることや安価な合宿コースに対抗するため、当分の間現在の料金を保持し、他校との差別化を図って、若年層の減少に伴う入校生の自然減に対応したい。</t>
  </si>
  <si>
    <t>需要費の削減</t>
  </si>
  <si>
    <t>１１９番回線の集中統合・消防無線不感地帯の解消</t>
  </si>
  <si>
    <t>安岐･国見各出張所夜間通信勤務の廃止</t>
  </si>
  <si>
    <t>１０月
実施</t>
  </si>
  <si>
    <t>安岐･国見各出張所夜間通信勤務手当ての削減</t>
  </si>
  <si>
    <t>安岐･武蔵各出張所の統合</t>
  </si>
  <si>
    <t>安岐出張所･武蔵出張所を統合し、消防力を集中して戦力のアップを図る</t>
  </si>
  <si>
    <t>人件費･人員の削減</t>
  </si>
  <si>
    <t>消防本部</t>
  </si>
  <si>
    <t>ボランティア団体との協働。</t>
  </si>
  <si>
    <t>維持管理費の削減（市道等の草刈作業）</t>
  </si>
  <si>
    <t>年々増加傾向にある維持管理費を減らす。</t>
  </si>
  <si>
    <t>・不必要な電灯の消灯（業務開始前、昼休み、晴天時の日中の窓際等）　　　　　　　　　　　　　　　　　・ＯＡ機器等(ﾊﾟｿｺﾝ､ﾌﾟﾘﾝﾀｰ､ｺﾋﾟｰ､FAX)､使用しない時(昼休み、長期間離席する時、土日)は電源を切る。　　　　　　　　　　　　　　　　　　　　　　　　　　　　　　　　・残業時には不要な照明は消灯する。　　　　　　　　・会議室等使用終了後に必ず照明の電源を切る。　　　　　　　　　　　　　　　　　　　　　　　　　　　　・省エネタップの利用による待機電力の遮断　　　　　・定時退庁日（ノー残業デー）の徹底　　　　　　　　　　　　　　　　　　　　　　　　　　・各総合支所間の電話は、外線を使用せずＩＰ（内線）電話を使用すること。</t>
  </si>
  <si>
    <t>コピー用紙の使用量の削減</t>
  </si>
  <si>
    <t>・ﾌﾟﾛｼﾞｪｸﾀｰ､ﾊﾟｿｺﾝの活用によりﾍﾟｰﾊﾟｰﾚｽ会議を推進する。　　　　　　　　　　　　　　　　　　　　　　　　　　　・庁舎内会議配布資料、決済文書（出納室提出の伝票は除く）はすべてﾐｽｺﾋﾟｰ､ﾐｽ印刷の裏面（個人情報に注意）に印刷し必要最小限の部数とする。　　　　　　　　　　　　　　　　　　　　　　　　　　　　　　　　・あらゆる文書を可能な限り両面コピーとする。</t>
  </si>
  <si>
    <t>印刷物の使用量の削減</t>
  </si>
  <si>
    <t>・印刷物は発注部数を見直し、必要最小限の部数とする。　　　　　　　　　　　　　　　　　　　　　　　　　　　・市関連施設内配布は回覧を原則とし、可能な限り少なくする。　　　　　　　　　　　　　　　　　　　　　　　　　・前回の印刷残部数で印刷部数の見直しをする。</t>
  </si>
  <si>
    <t>地球温暖化防止</t>
  </si>
  <si>
    <t>事務用品のグリーン購入の推進</t>
  </si>
  <si>
    <t>事務負担軽減と、公用車燃料費の軽減</t>
  </si>
  <si>
    <t>税収の確保</t>
  </si>
  <si>
    <t>広報誌への掲載。</t>
  </si>
  <si>
    <t>税収の増加。</t>
  </si>
  <si>
    <t>１カ所でのフェスティバルの開催となった</t>
  </si>
  <si>
    <t>市全体としての取り組みに出来ていないので、今後は市全体としての取り組みに出来るよう、検討する。</t>
  </si>
  <si>
    <t>　申請主義の規定のため申請書の提出がなければ手当の支給ができないなど、事務手続きの簡素化が課題となっている。また、事務経費と比較して年3,000円の支給がどれだけの効果をあげているか検討が必要</t>
  </si>
  <si>
    <t>サイクリングターミナル</t>
  </si>
  <si>
    <t>主管課</t>
  </si>
  <si>
    <t>主管課</t>
  </si>
  <si>
    <t>主管課</t>
  </si>
  <si>
    <t>税務課</t>
  </si>
  <si>
    <t>商工観光課</t>
  </si>
  <si>
    <t>上下水道課</t>
  </si>
  <si>
    <t>及び関係課</t>
  </si>
  <si>
    <t>生涯学習課</t>
  </si>
  <si>
    <t>区長研修は、市内研修と市外研修を交互に実施する</t>
  </si>
  <si>
    <t>研修内容の充実と歳出削減につながる</t>
  </si>
  <si>
    <t>学校教育課</t>
  </si>
  <si>
    <t>林業水産課</t>
  </si>
  <si>
    <t>関係課</t>
  </si>
  <si>
    <t>全課</t>
  </si>
  <si>
    <t>全職員</t>
  </si>
  <si>
    <t>地域産業課（武蔵）</t>
  </si>
  <si>
    <t>委託・無償貸付・無償譲渡・有償譲渡・指定管理者</t>
  </si>
  <si>
    <t>むさし苑</t>
  </si>
  <si>
    <t>小中学校の統廃合（幼稚園含む）</t>
  </si>
  <si>
    <t>観光協会の合併が出来たが、初年度は準備投資に経費が掛かる。今後削減が行える。</t>
  </si>
  <si>
    <t>行政から独立した運営が出来る体勢づくり。</t>
  </si>
  <si>
    <t>旧４町で取り組んでいた人権啓発フェスティバル（大会）を１ヶ所で行うようにする。</t>
  </si>
  <si>
    <t>実施予定</t>
  </si>
  <si>
    <t>新規採用職員数の抑制</t>
  </si>
  <si>
    <t>大分県及び市町村が共同で利用することを目的とし大分県が構築する建設工事に係る電子入札等機能を有する情報システム</t>
  </si>
  <si>
    <t>【目標効果額合計】</t>
  </si>
  <si>
    <t>各業務のマニュアル整備を進め、業務ノウハウの共有と標準化により、誰が対応しても正確で質の高いサービスの提供に努めるとともに、職員の異動に伴う事務引継ぎの効率低下を防止します。</t>
  </si>
  <si>
    <t>マリンピアむさし指定管理者制度の導入</t>
  </si>
  <si>
    <t>H18</t>
  </si>
  <si>
    <t>歳出削減への取組</t>
  </si>
  <si>
    <t>サイクリングターミナル</t>
  </si>
  <si>
    <t>ＩＴの活用による内部事務の効率化</t>
  </si>
  <si>
    <t>主管課</t>
  </si>
  <si>
    <t>業務・組織運用の適正化</t>
  </si>
  <si>
    <t>合併後の暫定的な体制を改善し、本来あるべき国東市の体制へと徐々に移行することで、職員負担の平準化と本来的組織の構築に資することができる。</t>
  </si>
  <si>
    <t>県体出場経費の削減</t>
  </si>
  <si>
    <r>
      <t>平成18年10月１日から平成19年6月まで
（報酬月額）
市長　１０％、助役・収入役・教育長 ５．０％減額
平成19年7月1日から平成22年9月30日まで
（報酬月額）
市長　１５％、副市長・教育長１０</t>
    </r>
    <r>
      <rPr>
        <sz val="11"/>
        <rFont val="ＭＳ Ｐゴシック"/>
        <family val="3"/>
      </rPr>
      <t>．０％減額</t>
    </r>
  </si>
  <si>
    <t>h19,20合計</t>
  </si>
  <si>
    <t>啓発実行中</t>
  </si>
  <si>
    <t>職員への徹底</t>
  </si>
  <si>
    <t>指定管理者である市葬斎組合は、以前の業務委託から自治法改正により指定管理に移行した色合いが強く、直ちに施設の維持管理業務を指定管理業務に移行するのは適正な業務遂行の面から困難である。</t>
  </si>
  <si>
    <r>
      <t>※</t>
    </r>
    <r>
      <rPr>
        <sz val="24"/>
        <color indexed="11"/>
        <rFont val="ＭＳ Ｐゴシック"/>
        <family val="3"/>
      </rPr>
      <t>緑枠は特別会計分</t>
    </r>
    <r>
      <rPr>
        <sz val="24"/>
        <rFont val="ＭＳ Ｐゴシック"/>
        <family val="3"/>
      </rPr>
      <t>、</t>
    </r>
    <r>
      <rPr>
        <sz val="24"/>
        <color indexed="14"/>
        <rFont val="ＭＳ Ｐゴシック"/>
        <family val="3"/>
      </rPr>
      <t>ピンク色は新規目標です。</t>
    </r>
  </si>
  <si>
    <t>旧郡民体育大会を廃止し、県体出場選手及び団体の選考は各種目団体に一任することで経費の削減を図る。また、各自治体の状況を勘案し調整を図っていく。</t>
  </si>
  <si>
    <t>事務事業の軽減を図るとともに、経費の削減。</t>
  </si>
  <si>
    <t>組織を横断して利用</t>
  </si>
  <si>
    <t>機能的な組織機構の形成</t>
  </si>
  <si>
    <t>中央公民館の統合</t>
  </si>
  <si>
    <t>中央公民館に集中することで、各種事業の調整等がスムーズになる。また、適正な職員配置をすることで人員の削減が可能。</t>
  </si>
  <si>
    <t>子ども会、文化協会、豊の船、女性団体連絡協議会</t>
  </si>
  <si>
    <t>各事業ごとに統合</t>
  </si>
  <si>
    <t>通勤手当の削減</t>
  </si>
  <si>
    <t>市長を本部長とした、国東市市民税等特別滞納整理対策本部の設置</t>
  </si>
  <si>
    <t>維持管理費の削減と財産収入の増</t>
  </si>
  <si>
    <t>国体推進室</t>
  </si>
  <si>
    <t>電算推進委員会の設置</t>
  </si>
  <si>
    <t>設置</t>
  </si>
  <si>
    <t>業務に対する知識の向上と理解度の平準化（○○さんがいないと・・・・ということで処理が滞ることがなくなる）、処理時間の短縮（特定の職員に処理を集中しないようにし、副任、係長以上も処理を行う。）</t>
  </si>
  <si>
    <t>市内・県下の組織との情報交換や連携がとれ、農業祭や研修会等に参加でき、地域農林漁業の振興が図れた。</t>
  </si>
  <si>
    <t>特になし。</t>
  </si>
  <si>
    <t>18年度については、協議の結果、各部会ごとに補助金を支払う。</t>
  </si>
  <si>
    <t>税、上下水道、住宅使用料等を一緒に送付すれば郵送料の削減が可能になる。また、窓あき封筒を使用していれば、区長に配布依頼し、その分報酬等の上乗せの検討。（送料削減の1/2程度）</t>
  </si>
  <si>
    <t>同類イベント（祭り等）の統合</t>
  </si>
  <si>
    <t>旧町でそれぞれ開催していたイベントを整理統合する。</t>
  </si>
  <si>
    <t>旧町間の住民交流を促進し、市民としての一体感を図る。</t>
  </si>
  <si>
    <t>その他行財政改革に関するアイデア</t>
  </si>
  <si>
    <t>秀渓苑通園補助金の見直し</t>
  </si>
  <si>
    <t>遺族会補助金の見直し</t>
  </si>
  <si>
    <t>市身体障害者福祉協議会補助金の見直し</t>
  </si>
  <si>
    <t>東国東精神障害者福祉会運営費補助金の見直し</t>
  </si>
  <si>
    <t>旧４町では徴収していなかった証明手数料を徴収することとした。（１件３００円）</t>
  </si>
  <si>
    <t>出納室</t>
  </si>
  <si>
    <t>公債費の抑制</t>
  </si>
  <si>
    <t>公債費負担適正化計画の策定</t>
  </si>
  <si>
    <t>④財政分科会</t>
  </si>
  <si>
    <t xml:space="preserve">④財政分科会
⑦入札・契約・公共工事分科会
</t>
  </si>
  <si>
    <t>201-2</t>
  </si>
  <si>
    <t>給与制度の適正化</t>
  </si>
  <si>
    <t>各種手当の総点検</t>
  </si>
  <si>
    <t>△</t>
  </si>
  <si>
    <t>○</t>
  </si>
  <si>
    <t>国東たばこ販売促進協議会補助金</t>
  </si>
  <si>
    <t>×</t>
  </si>
  <si>
    <t>見直し</t>
  </si>
  <si>
    <t>H18のみ</t>
  </si>
  <si>
    <t>○</t>
  </si>
  <si>
    <t>見直し</t>
  </si>
  <si>
    <t>○</t>
  </si>
  <si>
    <t>701-2</t>
  </si>
  <si>
    <r>
      <t>（取組の概要）</t>
    </r>
    <r>
      <rPr>
        <sz val="10"/>
        <rFont val="ＭＳ Ｐゴシック"/>
        <family val="3"/>
      </rPr>
      <t xml:space="preserve">
　指定管理者制度の早期導入を図る。
</t>
    </r>
    <r>
      <rPr>
        <b/>
        <sz val="10"/>
        <rFont val="ＭＳ Ｐゴシック"/>
        <family val="3"/>
      </rPr>
      <t>（現在の状況）</t>
    </r>
    <r>
      <rPr>
        <sz val="10"/>
        <rFont val="ＭＳ Ｐゴシック"/>
        <family val="3"/>
      </rPr>
      <t xml:space="preserve">
　マリーナは収益を目的とした施設であるため、顧客への柔軟な対応（経営努力）を求められる。しかし、現状ではマリンピアは行政システム内での運用をしているため、条例適用外の事項に柔軟な対応ができないなどの、管理・運用面での弊害がおきており、早急な改善が求められる。
　経営的には年間１００万程度の黒字経営である。
　武蔵町時代にも指定管理制度の導入を図ったものの、業者選定に苦慮し、１社だけ申請がなされたが不調に終わった。
</t>
    </r>
    <r>
      <rPr>
        <b/>
        <sz val="10"/>
        <rFont val="ＭＳ Ｐゴシック"/>
        <family val="3"/>
      </rPr>
      <t>（問題点）</t>
    </r>
    <r>
      <rPr>
        <sz val="10"/>
        <rFont val="ＭＳ Ｐゴシック"/>
        <family val="3"/>
      </rPr>
      <t xml:space="preserve">
　特殊な施設につき、業者選定が困難。
</t>
    </r>
  </si>
  <si>
    <t>民間の経営ノウハウを取り入れることによって、マリーナの経営効率を高めることができ、また管理・運営面で効率化を図ることができる。</t>
  </si>
  <si>
    <t>経常
黒字
±0</t>
  </si>
  <si>
    <t>納付書納付については事務的負担が大きく、収納率も口座振替と比較して低いため、徴税の口座振替納入をし推進する必要がある。</t>
  </si>
  <si>
    <t>◎　公共事業執行に関するコストの縮減
受注者は、一件の入札に対し数回、発注のもとへ出向くことが必要だが、手続きがインターネットにより可能となり、移動に関する人件費・交通費の縮減を図ることができる。
◎　入札事務の透明性・公正性の向上
入札場所や移動時間を必要としない仕組みの導入と、一般競争入札の対象範囲の拡大等の制度面の改革と抱き合わせにより、抜本的な入札・契約手続きの改善が可能となり、入札参加者の透明性の向上、業者が同一場所に集まらないことでの談合を防止する効果が期待できる。また、市が発注する入札・契約情報をインターネットを通じて、迅速に市民に公開することが可能となる。
◎　行政事務の効果率
大分県行政情報化計画に位置づけたれたシステムとの連携により、行政事務のさらなる効率化を図ることが可能となるとともに、通知や開札手続きなどの行政事務に関する時間の短縮など、行政サービスの向上を図ることが可能となる。</t>
  </si>
  <si>
    <t>H19</t>
  </si>
  <si>
    <t>H20</t>
  </si>
  <si>
    <t>H21</t>
  </si>
  <si>
    <t>H22</t>
  </si>
  <si>
    <t>【効果額合計】</t>
  </si>
  <si>
    <t>検査室</t>
  </si>
  <si>
    <t>市内４３箇所の投票区を統合、再編する。
（４３箇所→４箇所程度）</t>
  </si>
  <si>
    <t>投票立会人等報酬、事務従事者手当、投票所借上げ料等の削減及び、事務量の軽減が可能。</t>
  </si>
  <si>
    <t>日本下水道協会九州支部負担金</t>
  </si>
  <si>
    <t>武渓保育園事業</t>
  </si>
  <si>
    <t>武溪保育所</t>
  </si>
  <si>
    <t>社会教育総務費</t>
  </si>
  <si>
    <t>県社会教育委員連絡協議会負担金</t>
  </si>
  <si>
    <t>保健体育総務費</t>
  </si>
  <si>
    <t>市体育協会負担金</t>
  </si>
  <si>
    <t>分館費</t>
  </si>
  <si>
    <t>地区館活動費負担金</t>
  </si>
  <si>
    <t>公民館（国東）</t>
  </si>
  <si>
    <t>全国民俗芸能保存振興市町村連盟負担金</t>
  </si>
  <si>
    <t>史跡安国寺体験学習館費</t>
  </si>
  <si>
    <t>県博物館協議会負担金</t>
  </si>
  <si>
    <t>国東半島宇佐の文化を守る会負担金</t>
  </si>
  <si>
    <t>小学校管理費（武蔵支局）</t>
  </si>
  <si>
    <t>公共下水道加入者負担金</t>
  </si>
  <si>
    <t>単年</t>
  </si>
  <si>
    <t>学校給食費</t>
  </si>
  <si>
    <t>公共下水道加入者分担金</t>
  </si>
  <si>
    <t>自治体国際化協会会費</t>
  </si>
  <si>
    <t>農業委員会費</t>
  </si>
  <si>
    <t>県農業会議市町村賛助会員負担金</t>
  </si>
  <si>
    <t>事務局</t>
  </si>
  <si>
    <t>県農業委員会連絡協議会負担金</t>
  </si>
  <si>
    <t>防災行政無線運営協議会負担金</t>
  </si>
  <si>
    <t>消防救急無線デジタル化負担金</t>
  </si>
  <si>
    <t>合計</t>
  </si>
  <si>
    <t>負担金の見直し</t>
  </si>
  <si>
    <t>交付金名</t>
  </si>
  <si>
    <t>賦課徴収費</t>
  </si>
  <si>
    <t>口座振替の推進</t>
  </si>
  <si>
    <t>調査もの等で同じような内容のものが多数くるので、整理統合が必要である。（補助金等が多い）</t>
  </si>
  <si>
    <t>来年以降、金融機関での収納経費の有料化（１枚３０円）がある。口座振替推進により収納経費の増加を最小限に止めたい。</t>
  </si>
  <si>
    <t>老人クラブ活動補助金の見直し</t>
  </si>
  <si>
    <t>市母子寡付婦福祉連合会補助金の見直し</t>
  </si>
  <si>
    <t>民生・児童委員（協議会）活動推進費交付金の見直し</t>
  </si>
  <si>
    <t>敬老会助成交付金の見直し</t>
  </si>
  <si>
    <t>老人憩いの家管理委託料の見直し</t>
  </si>
  <si>
    <t>ＦＡＸ保守点検委託料の見直し</t>
  </si>
  <si>
    <t>地域包括支援センターの統廃合を図り、業務の充実を検討する。</t>
  </si>
  <si>
    <t>地域総合相談支援センターの充実を図る。（ワンストップ相談窓口）</t>
  </si>
  <si>
    <t>人件費の削減について</t>
  </si>
  <si>
    <t>時間給の職員については最小限の人数で対応</t>
  </si>
  <si>
    <t>人件費の削減</t>
  </si>
  <si>
    <t>交通安全対策事業</t>
  </si>
  <si>
    <t>交通安全協会分会補助金</t>
  </si>
  <si>
    <t>総務課</t>
  </si>
  <si>
    <t>一般管理費</t>
  </si>
  <si>
    <t>職員厚生費補助金</t>
  </si>
  <si>
    <t>交通対策費</t>
  </si>
  <si>
    <t>生活路線運行費補助金</t>
  </si>
  <si>
    <t>行革推進室</t>
  </si>
  <si>
    <t>企画課</t>
  </si>
  <si>
    <t>徴税総務費</t>
  </si>
  <si>
    <t>税務課</t>
  </si>
  <si>
    <t>精神障害者小規模通所支援事業</t>
  </si>
  <si>
    <t>精神障害者小規模通所支援事業費補助金</t>
  </si>
  <si>
    <t>福祉対策課</t>
  </si>
  <si>
    <t>農政課</t>
  </si>
  <si>
    <t>土地改良費</t>
  </si>
  <si>
    <t>一般畜産</t>
  </si>
  <si>
    <t>市畜産振興公社管理対策事業補助金</t>
  </si>
  <si>
    <t>豊後牛子牛育成対策事業補助金</t>
  </si>
  <si>
    <t>市畜産研究会補助金</t>
  </si>
  <si>
    <t>園芸費</t>
  </si>
  <si>
    <t>新規作物導入事業（ヤーコン）補助金</t>
  </si>
  <si>
    <t>林業総務費</t>
  </si>
  <si>
    <t>愛鳥モデル校補助金</t>
  </si>
  <si>
    <t>林業水産課</t>
  </si>
  <si>
    <t>農村地域工業導入費</t>
  </si>
  <si>
    <t>工業等立地促進補助金</t>
  </si>
  <si>
    <t>商工観光課</t>
  </si>
  <si>
    <t>水産業振興費</t>
  </si>
  <si>
    <t>教育振興費</t>
  </si>
  <si>
    <t>ひともし幼稚園運営費補助金</t>
  </si>
  <si>
    <t>学校教育課</t>
  </si>
  <si>
    <t>生涯学習課（本庁）</t>
  </si>
  <si>
    <t>文化財保護費</t>
  </si>
  <si>
    <t>文化財課</t>
  </si>
  <si>
    <t>中学校教育振興費（国見支局）</t>
  </si>
  <si>
    <t>通学費補助金（通学バス）</t>
  </si>
  <si>
    <t>総務課（国見教）</t>
  </si>
  <si>
    <t>小学校教育振興費（国見支局）</t>
  </si>
  <si>
    <t>遠距離通学援助費補助金</t>
  </si>
  <si>
    <t>中学生海外交流事業</t>
  </si>
  <si>
    <t>中学生海外交流補助金</t>
  </si>
  <si>
    <t>ＪＡ１／２，市１／２の事業。
合併協議により１８年度予算に反映している。</t>
  </si>
  <si>
    <t>旧町の格差が平準化され、経費も節減された。</t>
  </si>
  <si>
    <t>農政課</t>
  </si>
  <si>
    <t>　土日および祝祭日の体験講座はインストラクター協議会に委託する</t>
  </si>
  <si>
    <t>　職員の事務の軽減化となり、違う方面での取り組みができる</t>
  </si>
  <si>
    <t>印刷物の見直し</t>
  </si>
  <si>
    <t>　体験学習館の「年報」と「カレンダー」のページ数を減らす</t>
  </si>
  <si>
    <t>印刷費の軽減化</t>
  </si>
  <si>
    <t>その他</t>
  </si>
  <si>
    <t>梅園資料館からの情報発信</t>
  </si>
  <si>
    <t>　梅園資料館は今まで入館者増への積極的な働きはしてなかった　
　国史跡の梅園旧宅及び梅園資料館を弥生のムラと一緒に情報発信する</t>
  </si>
  <si>
    <t>施設の利用者が増える</t>
  </si>
  <si>
    <t>歴史体験学習館</t>
  </si>
  <si>
    <t>教育施設配置検討委員会（仮称）を設置</t>
  </si>
  <si>
    <t>学校施設の将来計画を作成し、小規模校の統廃合を推進する必要がある。</t>
  </si>
  <si>
    <t>統廃合により通学費補助金は増加するが、それ以上の大幅な経費削減がはかられる。</t>
  </si>
  <si>
    <t>上下水施設の民間委託、指定管理者制度の導入</t>
  </si>
  <si>
    <t>転入者等が行う手続きの一覧表と担当課を明記した用紙を市民健康課に準備、配布し、転入者がどこで何の手続きができるかをすぐにわかるようにする。</t>
  </si>
  <si>
    <t>市民サービスの向上。</t>
  </si>
  <si>
    <t>（３０円ー１０円）×口座振替推進件数　※平成１８年８月現在４月から口座振替件数３００件増</t>
  </si>
  <si>
    <t>分科会協議</t>
  </si>
  <si>
    <t>土地改良区補助金</t>
  </si>
  <si>
    <t>△</t>
  </si>
  <si>
    <t>設計の考え方の統一</t>
  </si>
  <si>
    <t>設計の考え方の統一を図るため、研修会を開催し、職員が共通意識の中で設計を行う。</t>
  </si>
  <si>
    <t>適正な基準で設計することにより、コスト縮減を図る。</t>
  </si>
  <si>
    <t>指定管理者制度で施設委託事業の活用を段階的に枠を広げていく。下水浄化センター船団維持管理事業の見直し</t>
  </si>
  <si>
    <t>水道の水源地、配水池の管理面での指定管理者制度の活用・検討。</t>
  </si>
  <si>
    <t>H18実績</t>
  </si>
  <si>
    <t>保守管理会社の選定・見積額の審査</t>
  </si>
  <si>
    <t>福祉対策課</t>
  </si>
  <si>
    <t>国東市土地開発公社は現在、健全経営を行っているがさらなる健全化のために、保有している分譲宅地の販売促進に取り組む。</t>
  </si>
  <si>
    <t>子ども会、文化協会については平成１９年度の課題として取り組んでいく。豊の船、女性団体連絡協議会については、上部団体との関係や、横の連携を図りながら引き続き検討していく。</t>
  </si>
  <si>
    <t>協議まではいたらなかった。</t>
  </si>
  <si>
    <t>今後予想される機構改革の中で、地域を支えるのは公民館（地区館・分館）であるとの認識の上で、区長会等の理解を得ていく必要がある。</t>
  </si>
  <si>
    <t>各種スポーツ団体への事業移行の実施より一部歳出削減ができた。現在市体協でスポーツ振興補助金制度を策定し、３万円以上の事業費については、１万５千円（定額）の補助金を出している。民間スポーツ団体の大会運営により、参加費の徴収・民間活力の活性化が図れた。</t>
  </si>
  <si>
    <t>事業受入スポーツ団体の推進とスポーツ振興補助金の見直しによる民間スポーツ団体への自主運営の模索。</t>
  </si>
  <si>
    <t>現時点での変更は考えていない。低く設定されている使用料については、検討し時期を見て段階的に引き上げる。</t>
  </si>
  <si>
    <t>投票区の統合、再編により１投票区当りの処理人数の増加に対応するため、入場整理券をバーコード読取処理することにより名簿対照事務等の効率化及び迅速化を図る。</t>
  </si>
  <si>
    <t>公安委員会指定の自動車学校は、膨大なマニュアルと法規の拘束を受けて運営される一体のソフトウエアである為事務事業の整理や廃止、一部の下請け及び全体の民間委託という発想には残念ながら根本的に馴染まない。</t>
  </si>
  <si>
    <t>職員及び職員の家族向けの通知書類（医療費通知、納付書送付等）は郵送せず、直接配布する。</t>
  </si>
  <si>
    <t>要望の増加、地元住民の高齢化等により、地元ボランティア団体で実施が困難な状況である</t>
  </si>
  <si>
    <t>検討中</t>
  </si>
  <si>
    <t>少しでも赤字の解消</t>
  </si>
  <si>
    <t>大分県土木建設部に設計の審査を依頼し、県と共通意識のもとに設計をした。</t>
  </si>
  <si>
    <t>県の設計を参考にしながら、市独自の計画を盛り込んだ設計を行う。</t>
  </si>
  <si>
    <t>平成１８年度は、水曜日の超勤は代休振替、その他の超勤は２５％代休に振替とした。
削減効果額=時間外平均単価2,578円×代休振替時間17,038h=43,923,964円</t>
  </si>
  <si>
    <t>旧４町で開催していたふるさと祭りの補助金額の統一。旧４町の夏祭りを武蔵、国見２カ所に統合。なのはなマラソンをとみくじマラソンに一本化。仏の里ツーデーマーチ、なのはな祭り、安岐海岸子供体験フェスタを廃止した。</t>
  </si>
  <si>
    <t>庁舎、各種施設の軽微な草刈等の管理委託分を職員で実施。軽微な草刈等は可能である。年間２回程度。組合との協議も必要</t>
  </si>
  <si>
    <t>取組結果</t>
  </si>
  <si>
    <t>合併前の旧町での契約を見直す。</t>
  </si>
  <si>
    <t>今後の課題</t>
  </si>
  <si>
    <t>国東市セキュリティポリシーの遵守と機構改革への対応</t>
  </si>
  <si>
    <t>電算推進委員会を設置できなかった。</t>
  </si>
  <si>
    <t>国東市セキュリティポリシーの中での位置付け</t>
  </si>
  <si>
    <t>統合システムとして既に運用しているため、他業者等との適切な比較が困難。</t>
  </si>
  <si>
    <t>平成22年度に保守が切れるため、平成23年度以降の方針</t>
  </si>
  <si>
    <t>他の自治体での実施状況や、研修会に参加して広告事業について情報収集を行ったが、広告枠を設置するまでにはいたらなかった。</t>
  </si>
  <si>
    <t>市報等に限らず、市の発行する印刷物、、市の所有する財産を含めた市の資産の有効活用を図る広告事業として取り組む必要がある。そのため、広告掲載要綱等の整備や広告審査員会の設置等が必要となる。</t>
  </si>
  <si>
    <t>事業実施がＨ１９～２２年になるため計画の策定を含め、Ｈ２３年以降になる。</t>
  </si>
  <si>
    <t>老朽化した施設の早期修繕により、施設の長期使用を可能にする。</t>
  </si>
  <si>
    <t>建設課</t>
  </si>
  <si>
    <t>郡民体育大会の廃止。県体出場選手選考は、競技部に一任し経費の一部を負担した結果、少額であるが経費の削減ができた。</t>
  </si>
  <si>
    <t>県体出場選手選考会（予選会）経費の負担額の見直しを検討し、経費削減を図る。</t>
  </si>
  <si>
    <t>１歳までの乳児に対し現在個別健診（医師会委託）２回、集団健診２回実施しているが、集団健診を主とする。</t>
  </si>
  <si>
    <t>歳出の削減・対象児にもれなく通知受診ができる。（母親の情報交換の場が増える）※医師会との協議が必要。</t>
  </si>
  <si>
    <t>市民健康課</t>
  </si>
  <si>
    <t>現在４箇所に設置されている包括支援センターを１箇所に統合する。（統括センター並びにサブセンター）</t>
  </si>
  <si>
    <t>特別養護老人ホーム・養護老人ホームの公設民営の検討</t>
  </si>
  <si>
    <t>人間ドック健診料、また各種ガン健診の個人負担金の見直し</t>
  </si>
  <si>
    <t>人間ドック・ガン健診自己負担額の見直し</t>
  </si>
  <si>
    <t>前年実績を細部に亘って審査検討することにより補助金の見直し</t>
  </si>
  <si>
    <t>近隣自治体との均衡を図る。</t>
  </si>
  <si>
    <t>敬老会助成交付金の見直し</t>
  </si>
  <si>
    <t>くにみ農産加工場・ふるさと振興公社・国東市土地開発公社・国東畜産公社等の見直し</t>
  </si>
  <si>
    <t>　民間の経営ノウハフを取り入れることによって、フラワーセンターの経営効率を高めることができ、管理運営面で効率化を図ることができる。一般財源10,749から財産（施設）管理費2,380を除いた8,369を効果額として計上する。</t>
  </si>
  <si>
    <t>県は既に取り組んでいるが、「計画の見直し、設計の見直し、新工法の採用」等を行う。</t>
  </si>
  <si>
    <t>市営向陽台住宅建築予定地として確保している用地の一部を、民間に住宅用地として売払もしくは貸与し民間住宅地として利用してもらう。</t>
  </si>
  <si>
    <t>民間アパート等が増え、若者の定住に寄与できると供に、不動産収入を見込むことができる。</t>
  </si>
  <si>
    <t>地域建設課（安岐）</t>
  </si>
  <si>
    <r>
      <t>（取組概要）</t>
    </r>
    <r>
      <rPr>
        <sz val="11"/>
        <rFont val="ＭＳ Ｐゴシック"/>
        <family val="3"/>
      </rPr>
      <t xml:space="preserve">
　指定管理者制度の早期導入
</t>
    </r>
    <r>
      <rPr>
        <b/>
        <sz val="11"/>
        <rFont val="ＭＳ Ｐゴシック"/>
        <family val="3"/>
      </rPr>
      <t>（現在の状況）</t>
    </r>
    <r>
      <rPr>
        <sz val="11"/>
        <rFont val="ＭＳ Ｐゴシック"/>
        <family val="3"/>
      </rPr>
      <t xml:space="preserve">
　農家用苗（小菊、パステルアスター等）の育苗、切花、花鉢の生産及び五館通り、空港装飾等管理を嘱託職員1名、臨時職員5名で行っている。
　本年度、予算１８，６５０千円（センター収入7,901千円、一般財源１０，７４９千円）の半額が人件費である。収入の増加を図る計画をしても施設の限度があり集客等（PR)を含め行政としての対応も無理な状況である。
</t>
    </r>
    <r>
      <rPr>
        <b/>
        <sz val="11"/>
        <rFont val="ＭＳ Ｐゴシック"/>
        <family val="3"/>
      </rPr>
      <t>（問題点）</t>
    </r>
    <r>
      <rPr>
        <sz val="11"/>
        <rFont val="ＭＳ Ｐゴシック"/>
        <family val="3"/>
      </rPr>
      <t xml:space="preserve">
　施設の老朽や規模が小さいこと、特殊な施設で業者選定が困難。</t>
    </r>
  </si>
  <si>
    <t>平成２０年度の本国体の開催準備についても、簡素効率化の基本原則にのっとり、計画の策定を行う必要がある。</t>
  </si>
  <si>
    <t>税の還付事務については、１０月より登録口座に還付金を振り込む体制を整えた。１月から、収納管理システムの改修をし、市民負担の減を図った。</t>
  </si>
  <si>
    <t>口座振込みの推進を図ることにより、事務の簡素化と歳出削減を図る。</t>
  </si>
  <si>
    <t>税務課内に徴収班を編成して、徴収率の向上を図ってきた。休日徴収はできなっかたが、給料の差押など滞納者に対する強化はできつつある。</t>
  </si>
  <si>
    <t>滞納常習犯については、今後も徴収班を活用し徴収率の向上を図っていきたい。一方、滞納がでないように口座振替を推進していきたい。</t>
  </si>
  <si>
    <t>県地方行政局、県税事務所に相談しながら悪質な滞納者に対しての徴収に努めた。特に、給与や預金の差押を行った。</t>
  </si>
  <si>
    <t>今後も積極的に給与、預金の差押を行い、税の徴収に努める。</t>
  </si>
  <si>
    <t>国、県等の事業認可変更を要すので、かなり前もって計画を見直す必要がある。</t>
  </si>
  <si>
    <t>・契約事務用品の選定については可能な限りグリーン製品を指定するものとする。　　　　　　　　　　　＊契約用品以外の物品を購入するときは、以下の事項を考慮する。　　　　　　　　　　　　　　　　　　　　　＊ｸﾞﾘｰﾝﾏｰｸ､ｴｺﾏｰｸ､ｴﾈﾙｷﾞｰｽﾀｰﾏｰｸの購入に努める。　　　　　　　　　　　　　　　　　　　　　　　　　　　　＊ﾘｻｲｸﾙしやすい製品の優先購入に努める。　　　　　＊焼却時にダイオキシン発生の可能性のない事務用品の購入に努める。塩化ビニール製品はダイオキシンが発生する可能性があるので極力使用、購入しない。　　　　　　　　　　　　　　　　　　　　　　　　　　＊ゴミの減量、資源の節約、省エネルギーのため再生財を多く使用している物品の購入に努める。</t>
  </si>
  <si>
    <t>コピー用紙及び印刷物の再生紙利用の徹底</t>
  </si>
  <si>
    <t>・コピー用紙の購入については、単価契約により古紙100％白色度70以下の用紙を購入する。　　　　　・印刷物を外部発注するときは、可能な限り再生紙を利用する。</t>
  </si>
  <si>
    <t>国体競技用具整備・施設整備・・競技会運営</t>
  </si>
  <si>
    <t>担当課</t>
  </si>
  <si>
    <t>全課</t>
  </si>
  <si>
    <t>対象課</t>
  </si>
  <si>
    <t>小中学校の統廃合</t>
  </si>
  <si>
    <t>行政評価システム導入の検討</t>
  </si>
  <si>
    <t>民間委託等の推進（指定管理者制度の活用を含む）</t>
  </si>
  <si>
    <t>ＮＰＯ、ボランティア団体との協働</t>
  </si>
  <si>
    <t>定員管理の適正化</t>
  </si>
  <si>
    <t>定員適正化計画の策定</t>
  </si>
  <si>
    <t>手当の総点検をはじめとする給与の適正化</t>
  </si>
  <si>
    <t>給与制度の適正化</t>
  </si>
  <si>
    <t>各種手当の総点検</t>
  </si>
  <si>
    <t>委託料の見直し</t>
  </si>
  <si>
    <t>№</t>
  </si>
  <si>
    <t>退職者の３分の１採用を原則として、新規採用職員数を抑制する</t>
  </si>
  <si>
    <t>水曜、土曜、日曜、祝日の時間外勤務は全て代休扱いとする。それ以外の時間外勤務の４０％は代休振替とする。</t>
  </si>
  <si>
    <t xml:space="preserve">
上下水道課</t>
  </si>
  <si>
    <t>黒字経営が続いており、慎重に業者の選定を行っている。</t>
  </si>
  <si>
    <t>まず直営施設としてスムーズに管理・運用できるような条例の制定を行い、それから指定管理先の選定を慎重に行うことが最善策かと思われる。</t>
  </si>
  <si>
    <t>実質収支見込
1,300</t>
  </si>
  <si>
    <t>実質収支見込
1,000</t>
  </si>
  <si>
    <t>扶助費の見直し</t>
  </si>
  <si>
    <t>扶助費の見直し</t>
  </si>
  <si>
    <t>競技用具については極力先催地より借用する。不足する分については県と協議しながら購入する。
施設整備については、必要最小限に止める。
運営については簡素効率化に努める。</t>
  </si>
  <si>
    <t>簡素な中にも、国東市らしい魅力ある大会とする。</t>
  </si>
  <si>
    <t>遊休市有地の売却および企業誘致の推進を図る。</t>
  </si>
  <si>
    <t>この補助金は平成１８年度までで終了。平成１９年度よりは特例交付金事業「通所サービス利用促進事業」にて、鈴鳴荘・三角ベース・輝くピアホーム・秀渓園に対応する。</t>
  </si>
  <si>
    <t>各旧町の身体障害者福祉協議会は合併し、ひとつの組織となったが、会員の減少による運営費不足の補填になった。</t>
  </si>
  <si>
    <t>活動内容に似合った運営費の審査・検討</t>
  </si>
  <si>
    <t>自立支援法が制定され精神障がい者も他の障がい者と共通の福祉サービスとなったため、精神障がい者の福祉の向上にむけて取り組んでいるこの福祉会の運営の手助けとなった。</t>
  </si>
  <si>
    <t xml:space="preserve">単位老人クラブの補助金については、均等割３０，０００円と人数割＠２６０円としているため固定。
</t>
  </si>
  <si>
    <t>単位老人クラブについては、補助金の配分（均等割・人数割の額）の見直し、老人クラブ連合会については対象事業の見直し</t>
  </si>
  <si>
    <t>県内では平均的な交付額となっている
今後　協議会と協議を行っていく。</t>
  </si>
  <si>
    <t>民生委員となる人材の確保</t>
  </si>
  <si>
    <t>機種変更により今後保守点検料は発生しない。</t>
  </si>
  <si>
    <t>手帳所持者全員を対象、金額を一律支給としたが、申請制のため全員への支給はできなかった。認定処理はいらなかったが、申請可能期間を定めていなかったためバラバラの申請になり、事務に手間取った。（９１％）</t>
  </si>
  <si>
    <t>ただ支給するだけの手当になっているため、障がい者に役立つような助成事業への見直しが必要である。</t>
  </si>
  <si>
    <t>市として方向性が確立できる上、補助金の見直しも期待できる。</t>
  </si>
  <si>
    <t>減免規定の見直し</t>
  </si>
  <si>
    <t>旧町ごとの未調整の減免規定を調整。さらに、減免団体の見直し。</t>
  </si>
  <si>
    <t>使用料収入の増額。受益者負担意識の高揚。</t>
  </si>
  <si>
    <t>現在の補助金交付団体の見直しと補助額の見直し</t>
  </si>
  <si>
    <t>各団体の自立と自主運営</t>
  </si>
  <si>
    <t>本庁生涯学習課</t>
  </si>
  <si>
    <t>文化財課</t>
  </si>
  <si>
    <t>土曜日ウォッチングの整理</t>
  </si>
  <si>
    <t>　ホタルウォッチングを武蔵町ほたる祭と共催
　スターウォッチングを夏休み郷土史教室の中で実施
　バードウォッチングを大分県探鳥会と共催</t>
  </si>
  <si>
    <t>経費面と給食内容を十分検討し、検討課題とすべき。</t>
  </si>
  <si>
    <t>安岐教育事務所総務課</t>
  </si>
  <si>
    <t>交付金の見直し</t>
  </si>
  <si>
    <t>委託料名</t>
  </si>
  <si>
    <t>地域防災計画策定委託</t>
  </si>
  <si>
    <t>国民保護計画策定委託</t>
  </si>
  <si>
    <t>雨量計管理委託</t>
  </si>
  <si>
    <t>防災行政無線変更申請業務委託料</t>
  </si>
  <si>
    <t>清掃業務委託料</t>
  </si>
  <si>
    <t>交通状況・意向調査委託料</t>
  </si>
  <si>
    <t>イルミネーション設置委託料</t>
  </si>
  <si>
    <t>地籍調査事業</t>
  </si>
  <si>
    <t>地籍図修正再測量委託料</t>
  </si>
  <si>
    <t>老人保健事業（老人保健）</t>
  </si>
  <si>
    <t>ＨＣＶ検査委託料</t>
  </si>
  <si>
    <t>市民健康課</t>
  </si>
  <si>
    <t>疾病予防事業</t>
  </si>
  <si>
    <t>節目検診委託料</t>
  </si>
  <si>
    <t>国民健康保険事業特別会計</t>
  </si>
  <si>
    <t>環境美化推進費</t>
  </si>
  <si>
    <t>古紙回収委託料</t>
  </si>
  <si>
    <t>環境衛生課</t>
  </si>
  <si>
    <t>火葬場事業</t>
  </si>
  <si>
    <t>庭園管理委託料</t>
  </si>
  <si>
    <t>葬斎場</t>
  </si>
  <si>
    <t>漁港管理事業</t>
  </si>
  <si>
    <t>平床漁港環境広場植栽等管理委託料</t>
  </si>
  <si>
    <t>ふるさと展示館管理委託料</t>
  </si>
  <si>
    <t>黒津崎（市有）海岸等清掃委託料</t>
  </si>
  <si>
    <t>住宅管理事業</t>
  </si>
  <si>
    <t>市営住宅電算システム保守委託料</t>
  </si>
  <si>
    <t>地域建設課（国東）</t>
  </si>
  <si>
    <t>訴訟弁護委託料等</t>
  </si>
  <si>
    <t>処理場維持管理委託料</t>
  </si>
  <si>
    <t>水質検査委託料</t>
  </si>
  <si>
    <t>船団事業全体計画見直し委託料</t>
  </si>
  <si>
    <t>センター清掃委託料</t>
  </si>
  <si>
    <t>保健福祉センター（国見）</t>
  </si>
  <si>
    <t>　他団体と交流することにより事業の広報ができ、学習館の利用促進につながる
　職員の事務の軽減化となり、違う方面での取り組みができる</t>
  </si>
  <si>
    <t>３年を超えた学習館講座を自主グループとする</t>
  </si>
  <si>
    <t>　機織教室、かずら工芸教室を自主グループとし、グループで運営を行い学習館内で実施する</t>
  </si>
  <si>
    <t>　学習館利用が促進され、新規講座の立上げができる</t>
  </si>
  <si>
    <t>学習館講座の整理</t>
  </si>
  <si>
    <t>わくわく探検隊については、夏休み郷土史講座の一環とするか、公民館講座に取り込む</t>
  </si>
  <si>
    <t>弥生のムラ　インストラクター協議会との協働</t>
  </si>
  <si>
    <t>住宅新築資金等貸付金滞納額の減額</t>
  </si>
  <si>
    <t>現在滞納のある貸付者に対して償還計画を立ててもらい、滞納金減額を目指す</t>
  </si>
  <si>
    <t>滞納額の減額。</t>
  </si>
  <si>
    <t>人権フェスティバルの一ヶ所集中化</t>
  </si>
  <si>
    <t>費用対効果は業者算定で３パーセント削減可能。</t>
  </si>
  <si>
    <t>講演料等の削減につながる。但し、教育委員会との協議が必要。</t>
  </si>
  <si>
    <t>人権同和対策課</t>
  </si>
  <si>
    <t>生産者組織補助金の適正化</t>
  </si>
  <si>
    <t>農業委員会投票区の統合、再編</t>
  </si>
  <si>
    <t>ＪＡや旧町単位で組織されていた生産部会等を国東市として統合し、補助金の適正化を図る。
合併協議により１８年度予算に反映済み。</t>
  </si>
  <si>
    <t>補助金の削減だけでなく、事務も簡略化される。
また、部会間の交流等も期待され、生産意欲の向上にもつながる。</t>
  </si>
  <si>
    <t>認定農業者等農業者団体補助金の適正化</t>
  </si>
  <si>
    <t>認定農業者、後継者、女性集団等の団体対を部門毎に統合し補助金の適正化を図る。</t>
  </si>
  <si>
    <t>総務課（武蔵教）</t>
  </si>
  <si>
    <t>中学校教育振興費（安岐支局）</t>
  </si>
  <si>
    <t>総務課（安岐教）</t>
  </si>
  <si>
    <t>国際交流費</t>
  </si>
  <si>
    <t>中学生海外長期派遣補助金</t>
  </si>
  <si>
    <t>生涯学習課（安岐教）</t>
  </si>
  <si>
    <t>常備消防費</t>
  </si>
  <si>
    <t>消防本部</t>
  </si>
  <si>
    <t>事業</t>
  </si>
  <si>
    <t>会計</t>
  </si>
  <si>
    <t>一般会計</t>
  </si>
  <si>
    <t>補助金名</t>
  </si>
  <si>
    <t>見直し</t>
  </si>
  <si>
    <t>国東市国東処理区公共下水道事業計画の見直し。</t>
  </si>
  <si>
    <t>公共下水道事業計画の見直し。計画区域の再検討。</t>
  </si>
  <si>
    <t>全体の事業計画の見直しを行うことによって、事業費を見直し、起債及び財源負担が軽減される。</t>
  </si>
  <si>
    <t>旧各町で実施していた一斉清掃等の環境美化活動の整理再編及び他課所管の道路、河川、海岸等の清掃事業との連携を検討する。</t>
  </si>
  <si>
    <t>大幅な経費削減は見込めないものの、より少ない経費での事業効果の達成が見込める。</t>
  </si>
  <si>
    <t>民間委託等の推進</t>
  </si>
  <si>
    <t>葬斎場指定管理者への委託業務の検討</t>
  </si>
  <si>
    <t>本年９月より指定管理者制度に移行予定の葬斎場について、現行の委託業務内容を見直す。</t>
  </si>
  <si>
    <t>造園業者に業務委託している葬斎場庭園管理（草刈他）等の指定管理可能業務について指定管理者に管理させることにより経費の削減が図れる。</t>
  </si>
  <si>
    <t>環境衛生課</t>
  </si>
  <si>
    <t>社会福祉協議会補助金の適正化</t>
  </si>
  <si>
    <t>補助金の見直し</t>
  </si>
  <si>
    <t>保護司会補助金</t>
  </si>
  <si>
    <t>自立支援法の施行に伴い３施設のうちの１苑だけに補助というのは考えにくいので、検討する。</t>
  </si>
  <si>
    <t>運営費の審査・検討</t>
  </si>
  <si>
    <t>活動内容の審査・交付金の見直し</t>
  </si>
  <si>
    <t>指定管理者制度への移行に伴い、委託料の見直しを実施。</t>
  </si>
  <si>
    <t>市報、納付書に口座振替への誘導を掲載、併せて加入や変更時に口頭で依頼した。</t>
  </si>
  <si>
    <t>より一層の啓発活動が必要。</t>
  </si>
  <si>
    <t>上下水道課</t>
  </si>
  <si>
    <t>実施
４８０件</t>
  </si>
  <si>
    <t>３００件</t>
  </si>
  <si>
    <t>２００件</t>
  </si>
  <si>
    <t>１５０件</t>
  </si>
  <si>
    <t>施設維持管理費用の自主財源の確保を図ることができる。</t>
  </si>
  <si>
    <t>上下水使用料・受益者負担金の滞納額の整理</t>
  </si>
  <si>
    <t>ねばり強く徴収活動を実施する。</t>
  </si>
  <si>
    <t>徴収活動を実施することで滞納額の解消を図り、収納率を上げることができる。</t>
  </si>
  <si>
    <t>１００件</t>
  </si>
  <si>
    <t>アイデア提案したが取り組むのは上下水道課だけではない。既存の植栽を植替えるのは経費がかかるが今後計画する施設は種類の選定に一考すべき。</t>
  </si>
  <si>
    <t>当課管理の施設内だけではなく、この提案は植栽のある（を計画する）すべての部署に検討してもらうもので主管課は当課ではない。市有財産活用分科会があるのならそこで対応すべきである。提案者が事後効果を調べるのは？。</t>
  </si>
  <si>
    <t>上水道使用料の強制徴収</t>
  </si>
  <si>
    <t>地域の中での活動が主であり、団体によっては上部団体との調整もあり組織の統合にはいたっていない。</t>
  </si>
  <si>
    <t>実施した</t>
  </si>
  <si>
    <r>
      <t>今年度以降の時間外削減効果の予想が困難であるので、１９～２２年度の効果額は</t>
    </r>
    <r>
      <rPr>
        <sz val="11"/>
        <rFont val="ＭＳ Ｐゴシック"/>
        <family val="3"/>
      </rPr>
      <t>H18</t>
    </r>
    <r>
      <rPr>
        <sz val="11"/>
        <rFont val="ＭＳ Ｐゴシック"/>
        <family val="3"/>
      </rPr>
      <t>実績の1</t>
    </r>
    <r>
      <rPr>
        <sz val="11"/>
        <rFont val="ＭＳ Ｐゴシック"/>
        <family val="3"/>
      </rPr>
      <t>/2を計上している。</t>
    </r>
  </si>
  <si>
    <t>関係課と調整・検討しながら、近隣自治体との状況を把握し、適正な使用料の設定。</t>
  </si>
  <si>
    <r>
      <t>少子高齢化による極小規模校の増加や耐震調査の必要性を考慮すると、早急に幼稚園、小中学校の統廃合を検討することが必要である。（H</t>
    </r>
    <r>
      <rPr>
        <sz val="11"/>
        <rFont val="ＭＳ Ｐゴシック"/>
        <family val="3"/>
      </rPr>
      <t>20.4月</t>
    </r>
    <r>
      <rPr>
        <sz val="11"/>
        <rFont val="ＭＳ Ｐゴシック"/>
        <family val="3"/>
      </rPr>
      <t>旧安岐町内４幼稚園小学校統合、</t>
    </r>
    <r>
      <rPr>
        <sz val="11"/>
        <rFont val="ＭＳ Ｐゴシック"/>
        <family val="3"/>
      </rPr>
      <t>H21.4月</t>
    </r>
    <r>
      <rPr>
        <sz val="11"/>
        <rFont val="ＭＳ Ｐゴシック"/>
        <family val="3"/>
      </rPr>
      <t>旧国東町内４中学校統合に向けて現在準備中。）</t>
    </r>
  </si>
  <si>
    <t>発展の可能性についても検証することで、新たな事業効果の発見が期待される。
ただし、効果の薄い場合は廃止する。</t>
  </si>
  <si>
    <t>第三セクターの見直し</t>
  </si>
  <si>
    <t>料金滞納者の意識改革及び未納額の減少</t>
  </si>
  <si>
    <t>H18</t>
  </si>
  <si>
    <r>
      <t xml:space="preserve">計画
</t>
    </r>
    <r>
      <rPr>
        <sz val="9"/>
        <rFont val="ＭＳ Ｐゴシック"/>
        <family val="3"/>
      </rPr>
      <t xml:space="preserve">
</t>
    </r>
    <r>
      <rPr>
        <sz val="11"/>
        <rFont val="ＭＳ Ｐゴシック"/>
        <family val="3"/>
      </rPr>
      <t>実施</t>
    </r>
  </si>
  <si>
    <r>
      <t>H1</t>
    </r>
    <r>
      <rPr>
        <sz val="11"/>
        <rFont val="ＭＳ Ｐゴシック"/>
        <family val="3"/>
      </rPr>
      <t>8</t>
    </r>
  </si>
  <si>
    <t>建設課</t>
  </si>
  <si>
    <t>ボランティア団体との協働の強化、実施路線の整理の検討</t>
  </si>
  <si>
    <t>移転した場合電柱の移転費の負担があり実施時期については、検討の余地あり</t>
  </si>
  <si>
    <t>新たな就業若しくは他用途への有効利用による経済効果、又は統廃合による経費節減。</t>
  </si>
  <si>
    <t>くにみ農産加工場</t>
  </si>
  <si>
    <t>経営内容等の調査を行い、自立した法人への移行を検討する。</t>
  </si>
  <si>
    <t>当初のみ手続きの一覧表と担当課を明記した用紙を準備、配布した</t>
  </si>
  <si>
    <t>年間を通じて市民サービスのため実行する</t>
  </si>
  <si>
    <t>公設民営化等の方向性を協議する</t>
  </si>
  <si>
    <t>「国東市給水停止に関する取扱要綱」及び「水道料金等未収金整理事務要領」の事務手続きに基づき、強制力のある給水停止を実施することで徴収率の向上を図る。</t>
  </si>
  <si>
    <t>国東市行財政改革プラン素案策定後、市広報、ホームページを活用して、パブリックコメントを募集し、行革プラン成案に活用する。</t>
  </si>
  <si>
    <t>事務事業の再編、整理、廃止、統合</t>
  </si>
  <si>
    <t>本庁、支所間の文書の収受</t>
  </si>
  <si>
    <t>現行１日２回の発送収受を１回にする。
※出張者へ依頼する
緊急を要する場合は、担当者持参</t>
  </si>
  <si>
    <t>市有財産の売却・有効活用（住吉センター）</t>
  </si>
  <si>
    <t>現行「住吉センター」は直営であり、実質古市区のみが利用している。また、土地についても古市区と交換し区名義になっている。このため施設の譲渡が好ましい。</t>
  </si>
  <si>
    <t>昭和５２年度建設19,734千円（国庫13,100）年間維持管理費１０万円と老朽化による維持補修費の発生</t>
  </si>
  <si>
    <t>事務事業コスト削減のアイディア</t>
  </si>
  <si>
    <t>庁舎警備（夜間）業者委託の実施、
本庁以外の支所はセコム等への委託にすれば経費の削減が可能になる。この場合、緊急時の連絡体制の確立が必要</t>
  </si>
  <si>
    <t>武蔵町（セコム委託）年間438千円、管理人を雇用するのと比較して半減できる。</t>
  </si>
  <si>
    <t>組織のスリム化と事務の簡素化</t>
  </si>
  <si>
    <t>施設課を新設し市内の施設を一括管理することで維持管理費の低減を図ったり、本庁と支所間の事務の分担をすることで簡素化を図る。</t>
  </si>
  <si>
    <t>平成18年度は、当初予算3,900千円に対し決算額2,941千円で959千円の削減効果。平成19年度は市内研修で予算額148千円のため、3,752千円の削減効果を見込んでいる。</t>
  </si>
  <si>
    <t>リハーサル大会に必要な競技用具について、熊本県八代市、岡山県倉敷市、兵庫県明石市から借用するため、その予備調査を行った。施設整備については、既存施設の活用という基本原則を踏まえての施設整備計画の作成を行う。</t>
  </si>
  <si>
    <t>処理場建設の２年間の延期</t>
  </si>
  <si>
    <t>市有財産の売却・有効活用</t>
  </si>
  <si>
    <t>市営住宅未使用用地の処分</t>
  </si>
  <si>
    <t>増加する期日前投票者の投票処理を行うための事務従事者及び当日投票所の事務従事者数の削減により人件費の削減が出来ると同時に事務の効率化が可能である。しかし、導入に際し初期投資（システム改造及び機器購入）が発生する。</t>
  </si>
  <si>
    <t>主管課</t>
  </si>
  <si>
    <t>ＩＴの活用による内部事務の効率化</t>
  </si>
  <si>
    <t>市道草刈り委託金を削減することができる。</t>
  </si>
  <si>
    <t>使用料（水量料金）の見直し</t>
  </si>
  <si>
    <t>営利目的での使用がある場合、一般家庭の使用量（最大でも５０ｔ）以上は累進制とし、単価を割増する。たとえば、５０ｔまで１３０円/t、５０tから７０ｔまで１８０円/t、７０ｔ以上は２００円/tとする。</t>
  </si>
  <si>
    <t>節水および増収。</t>
  </si>
  <si>
    <t>使用料（基本料金）の見直し</t>
  </si>
  <si>
    <t>口径別割増。たとえば、φ１３、φ２０は従来どおり。Φ２５は１,６８０円、φ３０は２,１００円、φ４０は８,４００円、φ７５以上は４２,０００円とする。</t>
  </si>
  <si>
    <t>不必要な大口径への加入抑制による維持管理費の節減および増収。</t>
  </si>
  <si>
    <t>地方公営企業、特別会計事業の経営健全化</t>
  </si>
  <si>
    <t>納税組合事務費等交付金</t>
  </si>
  <si>
    <t>ふるさと展示館指定管理者制度の導入</t>
  </si>
  <si>
    <t>国見町の観光スポットとなっているが、合併を期に指定管理者制度の導入を検討している。</t>
  </si>
  <si>
    <t>検討実施</t>
  </si>
  <si>
    <t>現在委託料で対応しているが、指定管理者制度の導入によりサービスの向上と経費の節減が図られる。</t>
  </si>
  <si>
    <t>地域産業課（国見）</t>
  </si>
  <si>
    <t>早期
実施</t>
  </si>
  <si>
    <t>下水道会計の健全化</t>
  </si>
  <si>
    <t>施設整備費及び維持管理（委託料諸経費の軽
減等）効率的な運用に努める。</t>
  </si>
  <si>
    <t>H18実績</t>
  </si>
  <si>
    <t>H22見込</t>
  </si>
  <si>
    <t>H22見込</t>
  </si>
  <si>
    <t>H21見込</t>
  </si>
  <si>
    <t>主な支出は人件費であるので、数年前より徹底的に人件費削減をを行い、現在有資格者の嘱託職員と臨時職員及び正職員各1名ずつのみに減じて運営中である。
このことにより一般会計からの操出なしで長期に黒字及び多くの繰越金を保持している。が、さらに配置職員の見直しにより経費削減を図ることは検討されうる。</t>
  </si>
  <si>
    <t>使用料・手数料の適正化</t>
  </si>
  <si>
    <t>１８年１０月から指定管理できたが、経費の削減が図れなかった。</t>
  </si>
  <si>
    <t>収入が殆どない施設は再検討し、払い下げも視野に入れる。</t>
  </si>
  <si>
    <t>国見町金久分譲宅地１区画販売</t>
  </si>
  <si>
    <t>販売促進のため、ＨＰ作成中</t>
  </si>
  <si>
    <t>１８年度は宿泊客が多く取組の成果が上がらなかった</t>
  </si>
  <si>
    <t>早急に民間に売却を検討していく。</t>
  </si>
  <si>
    <t>アストくにさきは年２回実施。さらに、その都度必要に応じて実施。社会体育事業を把握し、整備・草刈を計画的に行うことにより、雑人夫賃の軽減を図る。</t>
  </si>
  <si>
    <t>国東庁舎については毎月１回職員による庁舎周りの清掃を行う（時間外）</t>
  </si>
  <si>
    <t>アスト周辺の草刈等が、職員全員で行っている。</t>
  </si>
  <si>
    <t>保健センター周辺の草刈は職員で対応している</t>
  </si>
  <si>
    <t>ほとんどの施設で職員が取り組んでいる。平成１９年度からは、これまで業者委託していた庁舎のトイレ掃除を職員で行い、委託料を軽減している。</t>
  </si>
  <si>
    <t>予算化する場合にも、形態が異なるため整合性が取れない面があり、統一した対応を可能にする。</t>
  </si>
  <si>
    <t>武蔵つながりで大学との交流が始まったが、今後経費を削減しながら、どのような発展性があるのか廃止も含め検討する。</t>
  </si>
  <si>
    <t>現在、旧４町にある中央公民館を統合して、国東市中央公民館とする。また、中央公民館の役割を明確にし、適切な職員配置を行う（社会教育指導員等を含む）</t>
  </si>
  <si>
    <t>ＪＡ各部会における活動内容等を精査し、適正な補助金額の確定及び生産部会の統一化について協議を行う。</t>
  </si>
  <si>
    <t>事業を縮小して実施した。（当初予算７６５千円－決算額１６８千円＝５９７千円）</t>
  </si>
  <si>
    <t xml:space="preserve">本年度決算額１７，５５４千円（収入６，５０８千円）で１１，０４６千円の一般財源充当。人件費９，５９７千円、施設管理２，０７６千円となっている。
</t>
  </si>
  <si>
    <t>施設規模が小さいため収入に限度がある。人件費の削減を図ること及び施設の老朽化が問題である。</t>
  </si>
  <si>
    <t>現状のまま推移。</t>
  </si>
  <si>
    <t>各公社については、ＪＡ・市による共同出資の為、存続・廃止に対して協議を重ねていく。</t>
  </si>
  <si>
    <t>手数料収入を得ることができた。</t>
  </si>
  <si>
    <t>平成１８年１０月１日から平成２２年９月３０日までの間全職員（給料月額） ５．０％減額</t>
  </si>
  <si>
    <t>当市の生活排水処理率（６１．８％）は、県平均に達しているものの、４町間でかなり差異がある。</t>
  </si>
  <si>
    <t>１９年度４月より加入者負担金は、統一された。</t>
  </si>
  <si>
    <t>一般家庭用の負担金は、４町間の平均額で決定。</t>
  </si>
  <si>
    <t>１９、２０年度で「国東市水道事業基本計画」の策定を予定しており、統一料金も決定しなければならない。２１年４月より運用予定</t>
  </si>
  <si>
    <t>水道使用料が統一できれば、下水道使用料も統一料金となる。</t>
  </si>
  <si>
    <t>減額の方向で協議した。</t>
  </si>
  <si>
    <t>減額困難であるが、今後保護司会と協議を行っていく。</t>
  </si>
  <si>
    <t>減額困難であるが、今後遺族会と協議を行っていく。</t>
  </si>
  <si>
    <t>「通所サービス利用促進事業」は２０年度までの予定のため、その後を検討する。</t>
  </si>
  <si>
    <t>地方債の圧縮による利子分削減効果</t>
  </si>
  <si>
    <t>・印刷物の自家制作。
・消耗品及び他の光熱水費も徹底的に節約する。</t>
  </si>
  <si>
    <t>特殊な印刷を必要としない印刷物は可能な限り職員で行うことを含めて現状で可能な削減はすでに実行済みであるが、さらに需用費等の削減の徹底化に努めたい。</t>
  </si>
  <si>
    <t xml:space="preserve">・校内すべての清掃を民間委託せずに自らで行う。
・委託料見直し。
</t>
  </si>
  <si>
    <t xml:space="preserve">当校の清掃は当初から職員自身で行っているし、唯一の委託業務である校舎の機械警備委託料は一昨年減額願って価格変更されたばかりであるが、さらに若干の検討の余地はあるかもしれない。
</t>
  </si>
  <si>
    <t>国東自動車学校</t>
  </si>
  <si>
    <t>保育所と幼稚園の統合</t>
  </si>
  <si>
    <t>認定こども園の法律が今年中制定された</t>
  </si>
  <si>
    <t>前向きに検討する</t>
  </si>
  <si>
    <t>オレンジ保育園</t>
  </si>
  <si>
    <t>経費節減等の財政効果</t>
  </si>
  <si>
    <t>入札制度の見直し（電子入札の導入）</t>
  </si>
  <si>
    <t>地球温暖化防止、経費の削減</t>
  </si>
  <si>
    <t>公用車燃料（ガソリン）の節約</t>
  </si>
  <si>
    <t>・暖気運転をしない。　　　　　　　　　　　　　　　　　　　・停車中のアイドリングストップを徹底する。　　　　　　　　　・エアコンの使用を控えめにする。　　　　　　　　　　・急発進、急加速、空ふかしをしない。　</t>
  </si>
  <si>
    <t>二酸化炭素排出量の削減、経費の削減</t>
  </si>
  <si>
    <t>空調機の適正管理</t>
  </si>
  <si>
    <t>・庁舎及び各施設の温度が冷房２８℃以上、暖房１８℃以下になった場合空調機を稼動する。　　　　　・空調機の稼動中は室内温度が常に上記の温度となるように管理する。　　　　　　　　</t>
  </si>
  <si>
    <t>照明及びＯＡ器具の電気使用量の削減</t>
  </si>
  <si>
    <t>旧町の遊休市有地の確認を行う。その中で売買希望のあった市有地について売却を行った。</t>
  </si>
  <si>
    <t>公売可能な優良市有地の選定及び公売私有地の周知の方法。</t>
  </si>
  <si>
    <t>幼稚園との統廃合を含め検討すなければならない。</t>
  </si>
  <si>
    <t>安岐小学校、幼稚園は計画通り進行中である。
国東町中学校においても同様で開校準備委員会を立ち上げ早めに準備を進めたい。</t>
  </si>
  <si>
    <t>安岐町は適正化できるが安岐町を除く3町の幼稚園、小学校の適正化が検討課題である。</t>
  </si>
  <si>
    <t>水道の加入者負担金の見直し</t>
  </si>
  <si>
    <t>地域建設課（国見）</t>
  </si>
  <si>
    <t>税務関係者会議において、管理職が滞納者宅を訪問するのは、時期尚早という結論となった。職員がもっと努力することが先との考えでまとまった。</t>
  </si>
  <si>
    <t>管理職の滞納整理については、今後も検討していく必要がある。</t>
  </si>
  <si>
    <t>総務・税務・建設・上下水</t>
  </si>
  <si>
    <t>安岐町小学校、国東町中学校の統合が、緊急課題であり、その他の統廃合についてはまだ打ち出せない。</t>
  </si>
  <si>
    <t xml:space="preserve">武蔵町の給食センター建設については、凍結。
</t>
  </si>
  <si>
    <t>社会福祉総務費</t>
  </si>
  <si>
    <t>社協バス・車輌管理委託料</t>
  </si>
  <si>
    <t>地域市民健康課（武蔵）</t>
  </si>
  <si>
    <t>自然休養村管理施設費</t>
  </si>
  <si>
    <t>警備委託料</t>
  </si>
  <si>
    <t>地域産業課（武蔵）</t>
  </si>
  <si>
    <t>合併処理槽保守点検委託料</t>
  </si>
  <si>
    <t>地域建設課（安岐）</t>
  </si>
  <si>
    <t>浄化槽維持管理委託料</t>
  </si>
  <si>
    <t>園児送迎委託料</t>
  </si>
  <si>
    <t>小学校管理費（安岐支局）</t>
  </si>
  <si>
    <t>幼稚園費（安岐支局）</t>
  </si>
  <si>
    <t>カーペット洗浄業務委託料</t>
  </si>
  <si>
    <t>公民館費</t>
  </si>
  <si>
    <t>公民館時間外管理委託料</t>
  </si>
  <si>
    <t>多目的広場施設整備事業</t>
  </si>
  <si>
    <t>設計監理委託料</t>
  </si>
  <si>
    <t>無線局免許承継申請委託料</t>
  </si>
  <si>
    <t>各種手当ての総点検</t>
  </si>
  <si>
    <t>受益者負担金の見直し</t>
  </si>
  <si>
    <t>社会体育大会行事参加費の徴収化</t>
  </si>
  <si>
    <t>各種大会において参加費を徴収し、その参加費で大会を運営する。</t>
  </si>
  <si>
    <t>業務マニュアルの作成</t>
  </si>
  <si>
    <t>納付書等の発送が「個人情報保護」により、税目別に個別に郵送されており、郵送コスト増になっているため、同一債権者に対しては各課連携し、同封送付を行う。</t>
  </si>
  <si>
    <t>市民サービスの向上</t>
  </si>
  <si>
    <t>財政課</t>
  </si>
  <si>
    <t>入札制度の見直し</t>
  </si>
  <si>
    <t>電子入札システム導入</t>
  </si>
  <si>
    <t>補助金の削減だけでなく、事務も簡略化される。
また、広域な交流等により、情報収集も促進され、新たな取り組みが期待される。</t>
  </si>
  <si>
    <t>武蔵大学交流事業</t>
  </si>
  <si>
    <t>市民の利便性を優先しつつ、部課を越えて運用体制を整備する。</t>
  </si>
  <si>
    <t>二重化している業務、経費、契約等を見直すことで直接的な経費の削減と利用者及び職員の利便性の向上が期待できる。</t>
  </si>
  <si>
    <t>障害者手帳及び療育手帳、精神障害保健福祉手帳所有者（市内約２５００人）対象とした継続申請・認定処理が省略できる。</t>
  </si>
  <si>
    <t>H21見込</t>
  </si>
  <si>
    <t>H22見込</t>
  </si>
  <si>
    <t>組織を統合し、事務事業の効率化</t>
  </si>
  <si>
    <t>平成１８年度は試行として各課主要事業について事務事業評価シートを作成した。</t>
  </si>
  <si>
    <t>平成１９年度から本格的に導入するが、事務事業評価結果をどう業務に反映させるかがこれからの課題である。</t>
  </si>
  <si>
    <t>行革プランに対するパブリックコメントを募集したところ、２６件の貴重なご意見を頂いた。</t>
  </si>
  <si>
    <t>パブリックコメントを参考に、行財政改革のさらなる推進に努めたい。</t>
  </si>
  <si>
    <t>通勤手当の見直し</t>
  </si>
  <si>
    <t>時間外手当の見直し</t>
  </si>
  <si>
    <t>口座振替件数
36,847</t>
  </si>
  <si>
    <t>ふるさと祭りの開催箇所、開催場所、開催順序、バス送迎等について、今後検討が必要。</t>
  </si>
  <si>
    <t>総務課（武蔵・安岐教）</t>
  </si>
  <si>
    <t>中国交流事業負担金</t>
  </si>
  <si>
    <t>中止</t>
  </si>
  <si>
    <t>事業の見直しにより、平成１９年度は事業を中止した。来年度以降については、今後検討する。</t>
  </si>
  <si>
    <t>時間外手当の削減</t>
  </si>
  <si>
    <t>燃料費実費相当分を支給するという考えに基づき、通勤手当を見直す。</t>
  </si>
  <si>
    <t>販売向上により、借入金の早期償還及び準備金の積み立て増加により経営の体質強化が図る。</t>
  </si>
  <si>
    <t>商工観光課</t>
  </si>
  <si>
    <t>電柱等の占有料の徴収</t>
  </si>
  <si>
    <t>九電・NTT設置電柱の道路・河川占用料の徴収</t>
  </si>
  <si>
    <t>検討（事務的準備）</t>
  </si>
  <si>
    <t>近隣自治体と比較し適正である。</t>
  </si>
  <si>
    <t>19年度に取水能力の低下した井戸（５箇所）のうち１箇所は代替井戸を新設する。</t>
  </si>
  <si>
    <t>水源候補地の確保、地元関係者への説明</t>
  </si>
  <si>
    <t>吉木、川原、北江地区の計画区域の再検討。</t>
  </si>
  <si>
    <t>合併処理浄化槽への推進。</t>
  </si>
  <si>
    <t>実施
7月
より</t>
  </si>
  <si>
    <t>試行</t>
  </si>
  <si>
    <t>企画課</t>
  </si>
  <si>
    <t>年度別効果額</t>
  </si>
  <si>
    <t>身体障害者手当支給事業の見直し</t>
  </si>
  <si>
    <t>事業全般にわたる見直し</t>
  </si>
  <si>
    <t>駅伝大会の統合または廃止。旧町長杯の市長杯としての統合。</t>
  </si>
  <si>
    <t>旧町で行ってきた事業を統一することにより、歳出削減。</t>
  </si>
  <si>
    <t>各種大会の参加賞等の廃止</t>
  </si>
  <si>
    <t>ナイターソフトの参加賞の廃止及び広告料の一本化。</t>
  </si>
  <si>
    <t>軽微な参加賞を廃止、また、旧町ごとに負担していた広告料を一本化することでコスト削減。</t>
  </si>
  <si>
    <t>旧4町で重複している追録図書の整理、見直しを行うことにより、追録に係る経費の削減を図ることができる。</t>
  </si>
  <si>
    <t>総務課</t>
  </si>
  <si>
    <t>議員発議により平成１９年７月１日から平成２２年３月３１日まで議員報酬月額を５％減額</t>
  </si>
  <si>
    <t>国東市行財政集中改革プラン個別取組状況</t>
  </si>
  <si>
    <t>両公社の統合の検討と併せて国東町農作業受委託部会の統合も検討する。</t>
  </si>
  <si>
    <t>統合により機能を充実させるとともに、経費削減を図る。</t>
  </si>
  <si>
    <t>国東・国見畜産公社</t>
  </si>
  <si>
    <t xml:space="preserve">公社施設の有効利用及び統合・廃止の検討を行う。
</t>
  </si>
  <si>
    <t>職員で組織し、定期的に運用の状況把握を行い、事務事業の改善を行う。</t>
  </si>
  <si>
    <t>住民の利便性の向上、事務事業の省力化</t>
  </si>
  <si>
    <t>機能分担・強化</t>
  </si>
  <si>
    <t>本庁機能と総合支所の機能分化を明確化する</t>
  </si>
  <si>
    <t>職員の適正配置により、業務の不均衡化を防ぐことにより時間外勤務の減少が図られる</t>
  </si>
  <si>
    <t>市民健康課</t>
  </si>
  <si>
    <t>事務事業の再編、整理、廃止統合</t>
  </si>
  <si>
    <t>税務課</t>
  </si>
  <si>
    <t>市税、公共料金等の徴収率の向上</t>
  </si>
  <si>
    <t>税徴収率の向上</t>
  </si>
  <si>
    <t>管理職員手当のカット</t>
  </si>
  <si>
    <t>201-2</t>
  </si>
  <si>
    <t>（単位：千円）</t>
  </si>
  <si>
    <t>検討　実施</t>
  </si>
  <si>
    <t>市内４５箇所の投票区を統合、再編及び選挙事務従事者手当の積算単価の見直し
（４５箇所→１８箇所程度）
（時間当たり定率方式から定額方式に）</t>
  </si>
  <si>
    <t>事務事業評価制度の導入</t>
  </si>
  <si>
    <t>事務事業評価表により、各課の事業内容を明確にし、限られた財源を有効に配分するための検討材料とする。</t>
  </si>
  <si>
    <t>検討
実施</t>
  </si>
  <si>
    <t>合計</t>
  </si>
  <si>
    <t>旧4町での法令集の追録の重複を省いて平成１８年度当初予算を計上したので、経費削減効果はなかった。</t>
  </si>
  <si>
    <t>平成１８年度は国東総合支所機能を本庁に集約等の組織再編を行った。</t>
  </si>
  <si>
    <t>簡素で効率的な行政サービスが実現できる組織を目指し、今後も見直しを進める。</t>
  </si>
  <si>
    <t>一部実施</t>
  </si>
  <si>
    <t>入校生の確保で収入源に対処している。</t>
  </si>
  <si>
    <t>可能な限り需用費の節減に努めている。</t>
  </si>
  <si>
    <t>清掃は職員自身が行っており。警備委託も減額しており、最大限の努力をしている。</t>
  </si>
  <si>
    <t>課ごとに作成に努めている。</t>
  </si>
  <si>
    <t>整理統合に努めている。</t>
  </si>
  <si>
    <t>地域活動への参加に努めている。</t>
  </si>
  <si>
    <t>広報に課の配置表等を掲載した。</t>
  </si>
  <si>
    <t>市広報、ホームページ活用による行革に関するパブリックコメント募集</t>
  </si>
  <si>
    <r>
      <t>職員の新陳代謝、定数削減計画の実効性を高めるための退職勧奨及び、退職職員数の1</t>
    </r>
    <r>
      <rPr>
        <sz val="11"/>
        <rFont val="ＭＳ Ｐゴシック"/>
        <family val="3"/>
      </rPr>
      <t>/3採用（H20,21は不補充）</t>
    </r>
  </si>
  <si>
    <t>上記に一括計上</t>
  </si>
  <si>
    <t>職員の地域コミュニティー活動への積極的参加</t>
  </si>
  <si>
    <t>本庁・各総合支所の管理職が滞納者の家を訪問する</t>
  </si>
  <si>
    <t>悪質な滞納者に対して、弁護士と相談し法的措置を行う</t>
  </si>
  <si>
    <t>電算処理に係るハード、ソフトの価格評価</t>
  </si>
  <si>
    <t>適正な価格であるか、必要性・緊急度はどの程度か、など判断は主管課で行っているため一貫性がなく評価もまちまちとなっている。検査室が見積を精査して一貫した判断を行う。</t>
  </si>
  <si>
    <t>体制の整備、運用の周知</t>
  </si>
  <si>
    <t>低価格のものは別として、ハードやアプリケーションの導入について業者の見積内容をそれぞれの担当者が評価するのでなく、一貫した判断をすればかなり見積提出業者も適正な価格を出すことが期待される。</t>
  </si>
  <si>
    <t>２割</t>
  </si>
  <si>
    <t>企画課</t>
  </si>
  <si>
    <t>提案課</t>
  </si>
  <si>
    <t>課ごとに、業務に対する知識を深め、サービスの向上に努めている。</t>
  </si>
  <si>
    <t>徹底した人件費削減を行い、一般会計からの繰り入れなしで、運営している。</t>
  </si>
  <si>
    <t>１１９番回線の集中統合・消防無線不感地帯の解消工事完了。
ＩＰ電話・携帯電話１１９番通報位置表示システム工事完了</t>
  </si>
  <si>
    <t>１９年度は、地域住民にシステム変更周知ができてないため、駆け付け通報等があることから国見・安岐出張所については、００：３０分まで１名通信勤務を行っている。２０年度は、解消する予定である。</t>
  </si>
  <si>
    <t>会議等を実施、実施方法等の検討を開始。</t>
  </si>
  <si>
    <t>庁舎の位置、建設規模等を検討する委員会等の設置について検討することとしている。</t>
  </si>
  <si>
    <t>平成１８年度取組結果</t>
  </si>
  <si>
    <t>平成１８年度取組結果</t>
  </si>
  <si>
    <t>大会事務局の活性化、事業費の縮小など</t>
  </si>
  <si>
    <t>公共工事の見直し</t>
  </si>
  <si>
    <t>委託料の見直し</t>
  </si>
  <si>
    <t>使用料・手数料の適正化</t>
  </si>
  <si>
    <t>通信運搬費の削減</t>
  </si>
  <si>
    <t>職員研修の充実</t>
  </si>
  <si>
    <t>非効率な施設の稼働時間短縮</t>
  </si>
  <si>
    <t>取水効率の良い深井戸の新設。このことにより取水量の増と、全体的な施設の稼働時間短縮。</t>
  </si>
  <si>
    <t>生活用水の安定供給と施設の効果的な稼動。新設による消費電力の増と従前施設の稼動時間短縮による減により相殺、金額的な効果は期待できない。</t>
  </si>
  <si>
    <t>植栽の見直し</t>
  </si>
  <si>
    <t>剪定、予防などの手間がかからない樹木に植え替える。梅、ツツジなどはダメ。樫、ヤマモモ、ヒバ、ツゲなどはどうか？</t>
  </si>
  <si>
    <t>維持管理費の節減。</t>
  </si>
  <si>
    <t>地域上下水道課（安岐）</t>
  </si>
  <si>
    <t>学校給食センターの有様の検討</t>
  </si>
  <si>
    <t>事務的負担の軽減が図られる。</t>
  </si>
  <si>
    <t>地域総務課
（国見）</t>
  </si>
  <si>
    <t>負担金名</t>
  </si>
  <si>
    <t>見直し</t>
  </si>
  <si>
    <t>提案課</t>
  </si>
  <si>
    <t>交通指導員研修費負担金</t>
  </si>
  <si>
    <t>防災行政無線管理事業</t>
  </si>
  <si>
    <t>ＮＴＴ専用施設設置負担金</t>
  </si>
  <si>
    <t>防災諸費</t>
  </si>
  <si>
    <t>大分県総合防災訓練負担金</t>
  </si>
  <si>
    <t>中央研修負担金</t>
  </si>
  <si>
    <t>国東自動車学校</t>
  </si>
  <si>
    <t>国東市立国東自動車学校特別会計</t>
  </si>
  <si>
    <t>企画費</t>
  </si>
  <si>
    <t>空の日・空の旬間事業負担金</t>
  </si>
  <si>
    <t>地域振興費</t>
  </si>
  <si>
    <t>周防灘３０カイリ・潮の路県際間交流事業分担金</t>
  </si>
  <si>
    <t>保健センター管理運営費</t>
  </si>
  <si>
    <t>公共下水道受益者負担金</t>
  </si>
  <si>
    <t>保健センター（国東）</t>
  </si>
  <si>
    <t>地域子育て支援センター事業</t>
  </si>
  <si>
    <t>講習会受講料</t>
  </si>
  <si>
    <t>オレンジ保育園事業</t>
  </si>
  <si>
    <t>オレンジ保育所</t>
  </si>
  <si>
    <t>市児童福祉施設協議会負担金</t>
  </si>
  <si>
    <t>大恩こども館費</t>
  </si>
  <si>
    <t>大恩こども館</t>
  </si>
  <si>
    <t>前年対比ー３％</t>
  </si>
  <si>
    <t>むさし苑</t>
  </si>
  <si>
    <t>日本栄養士会負担金</t>
  </si>
  <si>
    <t>介護保険事業特別会計（サービス勘定）</t>
  </si>
  <si>
    <t>職員研修費負担金</t>
  </si>
  <si>
    <t>農村振興費・総務管理費</t>
  </si>
  <si>
    <t>県市町村農業農村振興対策協議会負担金</t>
  </si>
  <si>
    <t>農業総務費</t>
  </si>
  <si>
    <t>県圃場整備構造政策研究会負担金</t>
  </si>
  <si>
    <t>県林野振興対策協議会負担金</t>
  </si>
  <si>
    <t>特定水産物銘柄化推進協議会負担金</t>
  </si>
  <si>
    <t>観光費</t>
  </si>
  <si>
    <t>北九州観光物産展負担金</t>
  </si>
  <si>
    <t>土木総務費</t>
  </si>
  <si>
    <t>県土木協会負担金</t>
  </si>
  <si>
    <t>建設課</t>
  </si>
  <si>
    <t>別杵国東地域開発促進協議会負担金</t>
  </si>
  <si>
    <t>大分県用地対策連絡会負担金</t>
  </si>
  <si>
    <t>日本下水道協会負担金</t>
  </si>
  <si>
    <t>上下水道課</t>
  </si>
  <si>
    <t>公共下水道事業特別会計</t>
  </si>
  <si>
    <t>特定環境保全公共下水道事業（本庁）</t>
  </si>
  <si>
    <t>特定環境保全公共下水道事業特別会計</t>
  </si>
  <si>
    <t>平成１７年度末現在、県内の公立の特別養護老人ホーム９施設のうち、２施設は本年４月に民営化実施。　今後更に増える見込。国東市も早期に検討する。</t>
  </si>
  <si>
    <t>社会教育・社会体育施設使用料の見直し</t>
  </si>
  <si>
    <t>全補助事業（市全部局）</t>
  </si>
  <si>
    <t>　この相談支援センターが、将来、支所における福祉分野全般の業務を担当することになる。</t>
  </si>
  <si>
    <t>事務の見直し</t>
  </si>
  <si>
    <t>平成１８年４月１日から各支所包括支援センターに設置。</t>
  </si>
  <si>
    <t>工事費の節減。</t>
  </si>
  <si>
    <t>市道草刈り事業のボランティア等の活用</t>
  </si>
  <si>
    <t>業者に委託の市道草刈りを、ボランティア等を活用し行う。ボランティア等には、県道同様報奨金をだす。</t>
  </si>
  <si>
    <t>各課、各係の連絡・協議が必要である</t>
  </si>
  <si>
    <t>地域産業課（安岐）</t>
  </si>
  <si>
    <t>観光協会の統合</t>
  </si>
  <si>
    <t>4町の観光協会の統合</t>
  </si>
  <si>
    <t>準備</t>
  </si>
  <si>
    <t>より充実した観光行政ができる。</t>
  </si>
  <si>
    <t>指定管理施設には運営助成をおこなわず、自主的運営を促す。</t>
  </si>
  <si>
    <t>事務事業コスト削減</t>
  </si>
  <si>
    <t>個人負担はH１９は据え置きとし、H20から特定健診が始まるのでその時見直す。</t>
  </si>
  <si>
    <t>H20から特定健診と保健指導が始まるので体制作りが必要。</t>
  </si>
  <si>
    <t>自主運営による独自性の発現により経営発展が促進され雇用拡大が期待される。</t>
  </si>
  <si>
    <t>補助金・負担金・交付金の見直し</t>
  </si>
  <si>
    <t>水田農業構造改革対策支援事業補助金</t>
  </si>
  <si>
    <t>　国の目安である、人口２～３万人に１箇所という基準に合わせることにより、職員配置のアンバラが生じず、業務の充実が図られる。</t>
  </si>
  <si>
    <t>　地域包括支援センターの統廃合を行うことに伴い、高齢者、障害者、子育て中の親等の相談を受ける、総合相談としての機能を持たせるため、専門的人材を配置する。</t>
  </si>
  <si>
    <t>地区ごとの町民体育大会を廃止し、体育の日に市民が誰でも参加できる「健康の集い」として実施する。従来行われていた地区と学校が連携した運動会は継続する（補助額は考慮する）。</t>
  </si>
  <si>
    <t>旧町で取り組んでいた体育大会を一本化し、市主催の行事とすることで経費の削減を図る。地区と学校が連携して取り組む運動会は学社連携、健全育成等の観点から必要であるため継続していく。</t>
  </si>
  <si>
    <t>生涯学習課</t>
  </si>
  <si>
    <t>地区公民館は、旧町ごとに組織形態が異なっており、統一した組織・運営形態を構築する。</t>
  </si>
  <si>
    <t>平成１８年１０月１日から平成２２年９月３０日まで１０→６，８→５、６→４％減額</t>
  </si>
  <si>
    <t>国見教育事務所総務課</t>
  </si>
  <si>
    <t>公共施設の民間委託、指定管理者制度導入の検討</t>
  </si>
  <si>
    <t>ケーブルテレビを活用し、商工業者のコマーシャルを有料で放映する。</t>
  </si>
  <si>
    <t>新規歳入が確保できる。</t>
  </si>
  <si>
    <t>市税、公共料金等の徴収率の向上</t>
  </si>
  <si>
    <t>税務課（支所含む）職員全員の夜間、休日徴収はもちろん、税務課内に特別徴収班を編成し、県税や税務署に協力依頼し、悪質滞納者・高額滞納者対策を図る。</t>
  </si>
  <si>
    <t>徴収率１％の向上を目指し、同時に市民全体の納税意識の向上が図れる。</t>
  </si>
  <si>
    <t>実施
７月より</t>
  </si>
  <si>
    <t>実施
５月から</t>
  </si>
  <si>
    <t>市として一本化した事業は開催できなかった。また国東分館と富来分館の体育大会事業は各館の判断で中止した。地区と学校の共催事業は実施できた。</t>
  </si>
  <si>
    <t>農業委員選挙は無投票であった。</t>
  </si>
  <si>
    <t>ボランティア活動の申し込みはなく、費用の削減は今後も期待できそうにない。地域の活動により報償費として対応するほうが、業者委託よりも安価に対応できる。区長会に提案をした。</t>
  </si>
  <si>
    <t>下水使用料収入を増やすため個別排水設備接続の促進を実施する。</t>
  </si>
  <si>
    <t>平成２１年度からは県からの補助金がなくなる</t>
  </si>
  <si>
    <t>使用料等納付書送付分の口座引き落としへの変更</t>
  </si>
  <si>
    <t>納付書による納付を口座振替に変更してもらうことによって手数料の支出を削減する。</t>
  </si>
  <si>
    <t>地域
上下水道課
（国東）</t>
  </si>
  <si>
    <t>区長研修の見直し</t>
  </si>
  <si>
    <t>市税の口座振替納入の推進</t>
  </si>
  <si>
    <t>出張所の見直し</t>
  </si>
  <si>
    <t>人件費、施設維持管理費の節減</t>
  </si>
  <si>
    <t>市内の出張所（６カ所）の統廃合の検討</t>
  </si>
  <si>
    <t>少年野球・少女バレー・ナイターソフト大会等の参加賞の廃止。また、ナイターソフト大会広告料についても、市で一本化し特集号の広告も止め、新聞本誌の一面のみの掲載にとどめ、経費の削減をすることができた。</t>
  </si>
  <si>
    <t>ナイターソフト大会広告料の縮小の検討</t>
  </si>
  <si>
    <t>事業の先延ばしにより、事業費の抑制を図ることができる。（富来簡易水道事業）</t>
  </si>
  <si>
    <t>１８年度で調査を終了したので、１９年度で協議をしたい</t>
  </si>
  <si>
    <t>梅園資料館の主管が文化財課となり、弥生のムラと一緒に情報発信できる体制となった</t>
  </si>
  <si>
    <t>梅園資料館の情報の集約</t>
  </si>
  <si>
    <t>市給水停止に関する要綱並びに未収金整理要領を作成し、滞納整理を強化した。</t>
  </si>
  <si>
    <t>高額滞納者や営業を行う滞納者への対策。</t>
  </si>
  <si>
    <t>加入者への説明等</t>
  </si>
  <si>
    <t>適正な受益者（占用者）負担　　　　　　　　　　　　　　（施行等で電柱等の移転が必要となった場合，市で移転費の負担が生じる）</t>
  </si>
  <si>
    <t>国見ふるさと振興公社・安岐農業公社</t>
  </si>
  <si>
    <t>建設課</t>
  </si>
  <si>
    <t>水道使用料の見直し</t>
  </si>
  <si>
    <t>旧４町とも従来どおりの料金である。統一できるか検討する</t>
  </si>
  <si>
    <t>バランス（適正）のとれた料金</t>
  </si>
  <si>
    <t>水道料金検針委託料の適正化</t>
  </si>
  <si>
    <t>近隣自治体の状況を調査し適正化を計る</t>
  </si>
  <si>
    <t>委託料の適正化</t>
  </si>
  <si>
    <t>加入者負担金の見直し</t>
  </si>
  <si>
    <t>旧４町とも従来どおりの負担金である。早急に見直すひつようがある。</t>
  </si>
  <si>
    <t>統一された加入者負担金の実施</t>
  </si>
  <si>
    <t>下水道使用料の見直し</t>
  </si>
  <si>
    <t>上下水道課</t>
  </si>
  <si>
    <t>事務事業の整理、廃止、統合による歳出削減への取組</t>
  </si>
  <si>
    <t>特別職報酬のカット</t>
  </si>
  <si>
    <t>以前と変更になった課の配置表と業務内容を再度広報し、市民に周知する。（特に間違えやすい箇所）</t>
  </si>
  <si>
    <t>証明手数料の徴収</t>
  </si>
  <si>
    <t>金額はわずかではあるが手数料収入が見込める。</t>
  </si>
  <si>
    <t>農業委員会</t>
  </si>
  <si>
    <t>投票区の統合、再編</t>
  </si>
  <si>
    <t>選挙管理員会</t>
  </si>
  <si>
    <t>投票立会人等報酬、事務従事者手当、広告料（ポスター掲示場経費）、投票所借上げ料等の削減及び、事務量の軽減が可能。（国県の選挙では執行経費が交付されるため、単独経費である市の選挙のみに効果が生まれる。）</t>
  </si>
  <si>
    <t>入場整理券のバーコード化</t>
  </si>
  <si>
    <t>多少の減額はあったが、償還計画までは出来なかった。</t>
  </si>
  <si>
    <t>納付者との対話が重要であり、引き続き、滞納者との対話を進める。</t>
  </si>
  <si>
    <t>地区じんけん学習会の統一化</t>
  </si>
  <si>
    <t>現在、各行政区別に行っている地区じんけん学習会を、ある程度行政区等をまとめた形で行う。</t>
  </si>
  <si>
    <t>検討・計画</t>
  </si>
  <si>
    <t>箇所数が減になることで、講師謝金や人件費等の軽減に繋がる。</t>
  </si>
  <si>
    <t>×</t>
  </si>
  <si>
    <t>武蔵地区において一斉清掃と他の美化活動（クリーンアップ作戦）を同時に実施した。</t>
  </si>
  <si>
    <t>各事業とも環境美化に資するものであるので、廃止は困難であり、大幅な経費削減が見込めない。</t>
  </si>
  <si>
    <t>旅費等の見直し</t>
  </si>
  <si>
    <r>
      <t>日帰出張旅費現行県内1</t>
    </r>
    <r>
      <rPr>
        <sz val="11"/>
        <rFont val="ＭＳ Ｐゴシック"/>
        <family val="3"/>
      </rPr>
      <t>,000円、県外2,000円を０円に引き下げる。市内の旅費または費用弁償については片道１㎞につき現行３７円を１５円に引き下げる。</t>
    </r>
  </si>
  <si>
    <t>旅費等の削減</t>
  </si>
  <si>
    <t>議会議員報酬の減額</t>
  </si>
  <si>
    <t>議会</t>
  </si>
  <si>
    <t>H18</t>
  </si>
  <si>
    <t>納付書、通知書等、職員関係は直接配布をしている。また、同封できるものは、一緒に入れている。</t>
  </si>
  <si>
    <t>緊急性の考慮、修繕による耐久性の向上等により工事費を削減した。</t>
  </si>
  <si>
    <t>今後は指定管理者公募・選定の段階であらかじめ施設維持管理業務を含めた内容で指定管理業務を示すことが必要である。</t>
  </si>
  <si>
    <t>全課で当初予算編成時期に合わせて事務事業事前評価表を作成、決算時期に事務事業事後評価表を作成し、事業の妥当性、有効性、効率性、公平性を評価し、全ての事務事業内容を精査する。</t>
  </si>
  <si>
    <t>夏時期の勤務終了後、及び土曜日等に実施。市民に対する好感度もアップするし、職員のボランティア意識の向上と経費削減につながる</t>
  </si>
  <si>
    <t>事業の進捗を早める</t>
  </si>
  <si>
    <t>現行使用料の設定は、旧町の平均的な使用料としたが、近隣自治体との状況を勘案し、低い料金については段階的に引き上げる。</t>
  </si>
  <si>
    <t>事務事業の整理、廃止、統合による歳出削減への取り組み</t>
  </si>
  <si>
    <t>各教育事務所単独の社会体育事業の見直し</t>
  </si>
  <si>
    <t>事務事業の歳出削減</t>
  </si>
  <si>
    <t>事業の抑制と再編（旧町で同事業で事業費が大幅に違うため、事業費を抑え、長期計画を立てる）</t>
  </si>
  <si>
    <t>現在も公共工事コスト縮減に取り組んでいるが、これからも継続して取り組んでいく</t>
  </si>
  <si>
    <t>事業費の低減</t>
  </si>
  <si>
    <t>地方債はある程度の活用は必要であるが、公債費の増加が将来住民負担を強いることになるので公債比率を20％までとする。</t>
  </si>
  <si>
    <t>地方債の借入について十分検討して、地域経済の活性化等のための事業が確保できる。</t>
  </si>
  <si>
    <t>事務事業コスト削減のアイデア</t>
  </si>
  <si>
    <t>市民と取り組む改革を！！</t>
  </si>
  <si>
    <t>・住民と行政協力して取り組む。
・財政の健全化（事業の必要性）（最小の経費）
・職員数の見直し。</t>
  </si>
  <si>
    <t>土地開発公社の経営向上（分譲宅地の販売強化）</t>
  </si>
  <si>
    <t>適正規模に統廃合する</t>
  </si>
  <si>
    <t>ナイターソフト・駅伝大会・少年野球・少女バレーボール大会の統合により、市民交流の場の提供と歳出削減ができた。</t>
  </si>
  <si>
    <t>今後も統合可能な事業については、引き続き検討していく。</t>
  </si>
  <si>
    <t>現状では、旧町の事業が継続している状況で、事業の調整とまではいかない。各中央公民館で主体的に取り組んでいる。</t>
  </si>
  <si>
    <t>全市的に展開すべき事業を明確にし、推進していくことで組織の再編を考察していく。</t>
  </si>
  <si>
    <t>適正人数による学校教育環境を整備し、地震に耐えうる安全な校舎で教育効果の向上をはかる。</t>
  </si>
  <si>
    <t>学校教育課</t>
  </si>
  <si>
    <t>職員の退職勧奨</t>
  </si>
  <si>
    <t>職員の新陳代謝、定数削減計画の実効性を高める</t>
  </si>
  <si>
    <t>一般職員給料のカット</t>
  </si>
  <si>
    <t>給与制度の適正化</t>
  </si>
  <si>
    <t>①人事給与・
定員管理分科会</t>
  </si>
  <si>
    <t>高齢化による地域事業の衰退化が見受けられる中、地域活動等へ積極的参加が望まれる。</t>
  </si>
  <si>
    <t>地域住民から信頼される職員となる。</t>
  </si>
  <si>
    <t>地域総務課（武蔵）</t>
  </si>
  <si>
    <t>武蔵町フラワーセンター指定管理者制度の導入</t>
  </si>
  <si>
    <t>市役所内部からは見えない市民の視点からの意見を募集することで、さらなる行財政改革を推進することができる。</t>
  </si>
  <si>
    <t>行革推進室</t>
  </si>
  <si>
    <t>目標</t>
  </si>
  <si>
    <t>単位：千円</t>
  </si>
  <si>
    <t>取組項目</t>
  </si>
  <si>
    <t>取組の概要</t>
  </si>
  <si>
    <t>計画</t>
  </si>
  <si>
    <t>当初は検証期間を３～４ヶ月に設定し、組織体制の変更を行い、徐々に検証期間を長くしていく。</t>
  </si>
  <si>
    <t>取組の効果</t>
  </si>
  <si>
    <t>合併時の組織が機能しているかどうかの検証を行い、よりベターな組織とするためには随時機構改革なり職員の異動を行う。</t>
  </si>
  <si>
    <t>効果額</t>
  </si>
  <si>
    <t>業務の習熟と運用の改善</t>
  </si>
  <si>
    <t>関連部門の業務研修とシステム研修の実施</t>
  </si>
  <si>
    <t>研修計画の策定、実施、成果の提出（人事異動による新人の指導とは別）</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</si>
</sst>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_);[Red]\(#,##0\)"/>
    <numFmt numFmtId="185" formatCode="#,##0.0_ "/>
    <numFmt numFmtId="186" formatCode="0.0_);[Red]\(0.0\)"/>
    <numFmt numFmtId="187" formatCode="#,##0;&quot;△ &quot;#,##0"/>
    <numFmt numFmtId="188" formatCode="0.0%;&quot;△ &quot;0.0%"/>
    <numFmt numFmtId="189" formatCode="#,##0;&quot;▲ &quot;#,##0"/>
    <numFmt numFmtId="190" formatCode="#,##0\ ;&quot;▲ &quot;#,##0\ "/>
    <numFmt numFmtId="191" formatCode="0.0%"/>
    <numFmt numFmtId="192" formatCode="\(#,##0\)"/>
    <numFmt numFmtId="193" formatCode="&quot;(&quot;#,##0&quot;)&quot;"/>
    <numFmt numFmtId="194" formatCode="0.0%;&quot;▲ &quot;0.0%"/>
    <numFmt numFmtId="195" formatCode="#,##0_);\(#,##0\)"/>
    <numFmt numFmtId="196" formatCode="##&quot;%&quot;"/>
    <numFmt numFmtId="197" formatCode="0;&quot;▲ &quot;0"/>
  </numFmts>
  <fonts count="49">
    <font>
      <sz val="11"/>
      <name val="ＭＳ Ｐゴシック"/>
      <family val="3"/>
    </font>
    <font>
      <sz val="6"/>
      <name val="ＭＳ Ｐゴシック"/>
      <family val="3"/>
    </font>
    <font>
      <b/>
      <sz val="11"/>
      <name val="ＭＳ Ｐゴシック"/>
      <family val="3"/>
    </font>
    <font>
      <sz val="10"/>
      <name val="ＭＳ Ｐゴシック"/>
      <family val="3"/>
    </font>
    <font>
      <sz val="20"/>
      <name val="ＭＳ Ｐゴシック"/>
      <family val="3"/>
    </font>
    <font>
      <sz val="9"/>
      <name val="ＭＳ Ｐゴシック"/>
      <family val="3"/>
    </font>
    <font>
      <sz val="12"/>
      <name val="ＭＳ ゴシック"/>
      <family val="3"/>
    </font>
    <font>
      <sz val="8"/>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6"/>
      <name val="ＭＳ Ｐ明朝"/>
      <family val="1"/>
    </font>
    <font>
      <sz val="24"/>
      <name val="ＭＳ Ｐゴシック"/>
      <family val="3"/>
    </font>
    <font>
      <sz val="12"/>
      <name val="ＭＳ Ｐゴシック"/>
      <family val="3"/>
    </font>
    <font>
      <sz val="14"/>
      <name val="ＭＳ ゴシック"/>
      <family val="3"/>
    </font>
    <font>
      <sz val="10"/>
      <name val="ＭＳ ゴシック"/>
      <family val="3"/>
    </font>
    <font>
      <sz val="8"/>
      <name val="ＭＳ ゴシック"/>
      <family val="3"/>
    </font>
    <font>
      <sz val="20"/>
      <color indexed="10"/>
      <name val="ＭＳ Ｐゴシック"/>
      <family val="3"/>
    </font>
    <font>
      <sz val="11"/>
      <color indexed="10"/>
      <name val="ＭＳ Ｐゴシック"/>
      <family val="3"/>
    </font>
    <font>
      <sz val="9"/>
      <color indexed="10"/>
      <name val="ＭＳ Ｐゴシック"/>
      <family val="3"/>
    </font>
    <font>
      <sz val="10"/>
      <color indexed="10"/>
      <name val="ＭＳ ゴシック"/>
      <family val="3"/>
    </font>
    <font>
      <sz val="12"/>
      <color indexed="10"/>
      <name val="ＭＳ ゴシック"/>
      <family val="3"/>
    </font>
    <font>
      <sz val="8"/>
      <color indexed="10"/>
      <name val="ＭＳ ゴシック"/>
      <family val="3"/>
    </font>
    <font>
      <sz val="6"/>
      <color indexed="10"/>
      <name val="ＭＳ Ｐゴシック"/>
      <family val="3"/>
    </font>
    <font>
      <sz val="11"/>
      <name val="ＭＳ ゴシック"/>
      <family val="3"/>
    </font>
    <font>
      <strike/>
      <sz val="11"/>
      <name val="ＭＳ Ｐゴシック"/>
      <family val="3"/>
    </font>
    <font>
      <sz val="7"/>
      <name val="ＭＳ Ｐゴシック"/>
      <family val="3"/>
    </font>
    <font>
      <sz val="16"/>
      <name val="ＭＳ ゴシック"/>
      <family val="3"/>
    </font>
    <font>
      <sz val="24"/>
      <color indexed="10"/>
      <name val="ＭＳ Ｐゴシック"/>
      <family val="3"/>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24"/>
      <color indexed="11"/>
      <name val="ＭＳ Ｐゴシック"/>
      <family val="3"/>
    </font>
    <font>
      <sz val="24"/>
      <color indexed="14"/>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41"/>
        <bgColor indexed="64"/>
      </patternFill>
    </fill>
    <fill>
      <patternFill patternType="solid">
        <fgColor indexed="50"/>
        <bgColor indexed="64"/>
      </patternFill>
    </fill>
    <fill>
      <patternFill patternType="solid">
        <fgColor indexed="13"/>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style="thick">
        <color indexed="17"/>
      </right>
      <top style="thick">
        <color indexed="17"/>
      </top>
      <bottom style="thin"/>
    </border>
    <border>
      <left style="thin"/>
      <right style="thick">
        <color indexed="17"/>
      </right>
      <top style="thin"/>
      <bottom style="thin"/>
    </border>
    <border>
      <left style="thin"/>
      <right style="thin"/>
      <top style="thin"/>
      <bottom style="thick">
        <color indexed="17"/>
      </bottom>
    </border>
    <border>
      <left style="thin"/>
      <right style="thick">
        <color indexed="17"/>
      </right>
      <top style="thin"/>
      <bottom style="thick">
        <color indexed="17"/>
      </bottom>
    </border>
    <border>
      <left style="thin"/>
      <right style="thin"/>
      <top style="thick">
        <color indexed="17"/>
      </top>
      <bottom style="thick">
        <color indexed="17"/>
      </bottom>
    </border>
    <border>
      <left style="thin"/>
      <right style="thick">
        <color indexed="17"/>
      </right>
      <top style="thick">
        <color indexed="17"/>
      </top>
      <bottom style="thick">
        <color indexed="17"/>
      </bottom>
    </border>
    <border>
      <left style="thin"/>
      <right style="thin"/>
      <top style="thick">
        <color indexed="17"/>
      </top>
      <bottom style="thin"/>
    </border>
    <border>
      <left>
        <color indexed="63"/>
      </left>
      <right style="thick">
        <color indexed="17"/>
      </right>
      <top>
        <color indexed="63"/>
      </top>
      <bottom>
        <color indexed="63"/>
      </bottom>
    </border>
    <border>
      <left style="thin">
        <color indexed="8"/>
      </left>
      <right style="thin"/>
      <top style="thin">
        <color indexed="8"/>
      </top>
      <bottom style="thin">
        <color indexed="8"/>
      </bottom>
    </border>
    <border>
      <left style="thin"/>
      <right style="thin"/>
      <top style="thin">
        <color indexed="8"/>
      </top>
      <bottom style="thin">
        <color indexed="8"/>
      </bottom>
    </border>
    <border>
      <left style="thin"/>
      <right style="thin">
        <color indexed="8"/>
      </right>
      <top style="thin">
        <color indexed="8"/>
      </top>
      <bottom style="thin">
        <color indexed="8"/>
      </bottom>
    </border>
    <border>
      <left style="thin"/>
      <right style="thick">
        <color indexed="17"/>
      </right>
      <top style="thin"/>
      <bottom>
        <color indexed="63"/>
      </bottom>
    </border>
    <border>
      <left style="thin"/>
      <right style="thick">
        <color indexed="17"/>
      </right>
      <top>
        <color indexed="63"/>
      </top>
      <bottom style="thin"/>
    </border>
    <border>
      <left style="thin"/>
      <right>
        <color indexed="63"/>
      </right>
      <top style="thin"/>
      <bottom>
        <color indexed="63"/>
      </bottom>
    </border>
    <border>
      <left style="thin"/>
      <right>
        <color indexed="63"/>
      </right>
      <top>
        <color indexed="63"/>
      </top>
      <bottom style="thin"/>
    </border>
    <border>
      <left style="thick">
        <color indexed="17"/>
      </left>
      <right style="thin"/>
      <top style="thin"/>
      <bottom style="thin"/>
    </border>
    <border>
      <left style="thick">
        <color indexed="17"/>
      </left>
      <right style="thin"/>
      <top style="thin"/>
      <bottom style="thick">
        <color indexed="17"/>
      </bottom>
    </border>
    <border>
      <left style="thick">
        <color indexed="17"/>
      </left>
      <right style="thin"/>
      <top style="thick">
        <color indexed="17"/>
      </top>
      <bottom style="thin"/>
    </border>
    <border>
      <left style="thin"/>
      <right style="thin"/>
      <top>
        <color indexed="63"/>
      </top>
      <bottom>
        <color indexed="63"/>
      </bottom>
    </border>
    <border>
      <left style="thick">
        <color indexed="17"/>
      </left>
      <right>
        <color indexed="63"/>
      </right>
      <top style="thin"/>
      <bottom style="thick">
        <color indexed="17"/>
      </bottom>
    </border>
    <border>
      <left>
        <color indexed="63"/>
      </left>
      <right style="thin"/>
      <top style="thin"/>
      <bottom style="thick">
        <color indexed="17"/>
      </bottom>
    </border>
    <border>
      <left style="thick">
        <color indexed="17"/>
      </left>
      <right>
        <color indexed="63"/>
      </right>
      <top style="thin"/>
      <bottom style="thin"/>
    </border>
    <border>
      <left style="thick">
        <color indexed="17"/>
      </left>
      <right>
        <color indexed="63"/>
      </right>
      <top style="thick">
        <color indexed="17"/>
      </top>
      <bottom style="thick">
        <color indexed="17"/>
      </bottom>
    </border>
    <border>
      <left>
        <color indexed="63"/>
      </left>
      <right style="thin"/>
      <top style="thick">
        <color indexed="17"/>
      </top>
      <bottom style="thick">
        <color indexed="17"/>
      </bottom>
    </border>
    <border>
      <left style="thick">
        <color indexed="17"/>
      </left>
      <right>
        <color indexed="63"/>
      </right>
      <top style="thick">
        <color indexed="17"/>
      </top>
      <bottom style="thin"/>
    </border>
    <border>
      <left>
        <color indexed="63"/>
      </left>
      <right style="thin"/>
      <top style="thick">
        <color indexed="17"/>
      </top>
      <bottom style="thin"/>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1" applyNumberFormat="0" applyAlignment="0" applyProtection="0"/>
    <xf numFmtId="0" fontId="34"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6" fillId="3" borderId="0" applyNumberFormat="0" applyBorder="0" applyAlignment="0" applyProtection="0"/>
    <xf numFmtId="0" fontId="3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4" applyNumberFormat="0" applyAlignment="0" applyProtection="0"/>
    <xf numFmtId="0" fontId="10" fillId="0" borderId="0" applyNumberFormat="0" applyFill="0" applyBorder="0" applyAlignment="0" applyProtection="0"/>
    <xf numFmtId="0" fontId="45" fillId="4" borderId="0" applyNumberFormat="0" applyBorder="0" applyAlignment="0" applyProtection="0"/>
  </cellStyleXfs>
  <cellXfs count="704">
    <xf numFmtId="0" fontId="0" fillId="0" borderId="0" xfId="0" applyAlignment="1">
      <alignment vertical="center"/>
    </xf>
    <xf numFmtId="0" fontId="3" fillId="0" borderId="10" xfId="0" applyFont="1" applyBorder="1" applyAlignment="1">
      <alignment vertical="center" wrapText="1" shrinkToFit="1"/>
    </xf>
    <xf numFmtId="0" fontId="5" fillId="0" borderId="10" xfId="0" applyFont="1" applyBorder="1" applyAlignment="1">
      <alignment vertical="center" wrapText="1" shrinkToFit="1"/>
    </xf>
    <xf numFmtId="0" fontId="5" fillId="0" borderId="10" xfId="0" applyFont="1" applyBorder="1" applyAlignment="1">
      <alignment horizontal="left" vertical="center" wrapText="1" shrinkToFit="1"/>
    </xf>
    <xf numFmtId="0" fontId="5" fillId="0" borderId="0" xfId="0" applyFont="1" applyBorder="1" applyAlignment="1">
      <alignment vertical="center" wrapText="1" shrinkToFit="1"/>
    </xf>
    <xf numFmtId="0" fontId="3" fillId="0" borderId="11" xfId="0" applyFont="1" applyBorder="1" applyAlignment="1">
      <alignment horizontal="center" vertical="center" wrapText="1" shrinkToFit="1"/>
    </xf>
    <xf numFmtId="0" fontId="3" fillId="0" borderId="11" xfId="0" applyFont="1" applyBorder="1" applyAlignment="1">
      <alignment horizontal="left" vertical="center" wrapText="1" shrinkToFit="1"/>
    </xf>
    <xf numFmtId="0" fontId="3" fillId="0" borderId="10" xfId="0" applyFont="1" applyBorder="1" applyAlignment="1">
      <alignment horizontal="left" vertical="center" wrapText="1" shrinkToFit="1"/>
    </xf>
    <xf numFmtId="0" fontId="2" fillId="0" borderId="10" xfId="0" applyFont="1" applyBorder="1" applyAlignment="1">
      <alignment horizontal="left" vertical="center" wrapText="1" shrinkToFit="1"/>
    </xf>
    <xf numFmtId="0" fontId="8" fillId="0" borderId="10" xfId="0" applyNumberFormat="1" applyFont="1" applyBorder="1" applyAlignment="1">
      <alignment horizontal="left" vertical="top" wrapText="1" shrinkToFit="1"/>
    </xf>
    <xf numFmtId="0" fontId="5" fillId="0" borderId="10" xfId="0" applyFont="1" applyBorder="1" applyAlignment="1">
      <alignment horizontal="left" vertical="top" wrapText="1" shrinkToFit="1"/>
    </xf>
    <xf numFmtId="0" fontId="6" fillId="0" borderId="10" xfId="0" applyFont="1" applyBorder="1" applyAlignment="1">
      <alignment vertical="center" shrinkToFit="1"/>
    </xf>
    <xf numFmtId="0" fontId="6" fillId="0" borderId="10" xfId="0" applyFont="1" applyFill="1" applyBorder="1" applyAlignment="1">
      <alignment vertical="center" shrinkToFit="1"/>
    </xf>
    <xf numFmtId="0" fontId="6" fillId="0" borderId="0" xfId="0" applyFont="1" applyAlignment="1">
      <alignment vertical="center"/>
    </xf>
    <xf numFmtId="0" fontId="6" fillId="0" borderId="0" xfId="0" applyFont="1" applyAlignment="1">
      <alignment horizontal="center" vertical="center" shrinkToFit="1"/>
    </xf>
    <xf numFmtId="0" fontId="6" fillId="0" borderId="10" xfId="0" applyFont="1" applyBorder="1" applyAlignment="1">
      <alignment horizontal="center" vertical="center" shrinkToFit="1"/>
    </xf>
    <xf numFmtId="0" fontId="6" fillId="0" borderId="10" xfId="0" applyFont="1" applyFill="1" applyBorder="1" applyAlignment="1">
      <alignment horizontal="center" vertical="center" shrinkToFit="1"/>
    </xf>
    <xf numFmtId="0" fontId="0" fillId="0" borderId="10"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4" fillId="0" borderId="0" xfId="0" applyFont="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Alignment="1">
      <alignment vertical="center" shrinkToFit="1"/>
    </xf>
    <xf numFmtId="0" fontId="0" fillId="0" borderId="10" xfId="0" applyFont="1" applyFill="1" applyBorder="1" applyAlignment="1">
      <alignment horizontal="center" vertical="center" shrinkToFit="1"/>
    </xf>
    <xf numFmtId="0" fontId="0" fillId="0" borderId="0" xfId="0" applyFont="1" applyAlignment="1">
      <alignment vertical="center" shrinkToFit="1"/>
    </xf>
    <xf numFmtId="0" fontId="0" fillId="0" borderId="11" xfId="0" applyFont="1" applyBorder="1" applyAlignment="1">
      <alignment horizontal="center" vertical="center" shrinkToFit="1"/>
    </xf>
    <xf numFmtId="3" fontId="0" fillId="0" borderId="10" xfId="0" applyNumberFormat="1" applyFont="1" applyBorder="1" applyAlignment="1">
      <alignment vertical="center" shrinkToFit="1"/>
    </xf>
    <xf numFmtId="0" fontId="0" fillId="0" borderId="0" xfId="0" applyFont="1" applyBorder="1" applyAlignment="1">
      <alignment horizontal="center" vertical="center" shrinkToFit="1"/>
    </xf>
    <xf numFmtId="0" fontId="0" fillId="0" borderId="0" xfId="0" applyFont="1" applyBorder="1" applyAlignment="1">
      <alignment vertical="center" shrinkToFit="1"/>
    </xf>
    <xf numFmtId="0" fontId="0" fillId="0" borderId="12" xfId="0" applyFont="1" applyFill="1" applyBorder="1" applyAlignment="1">
      <alignment horizontal="center" vertical="center" shrinkToFit="1"/>
    </xf>
    <xf numFmtId="0" fontId="0" fillId="0" borderId="13" xfId="0" applyFont="1" applyBorder="1" applyAlignment="1">
      <alignment vertical="center" shrinkToFit="1"/>
    </xf>
    <xf numFmtId="0" fontId="0" fillId="0" borderId="14" xfId="0" applyFont="1" applyBorder="1" applyAlignment="1">
      <alignment vertical="center" shrinkToFit="1"/>
    </xf>
    <xf numFmtId="0" fontId="13" fillId="0" borderId="15" xfId="0" applyFont="1" applyBorder="1" applyAlignment="1">
      <alignment vertical="center" shrinkToFit="1"/>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1" xfId="0" applyFont="1" applyBorder="1" applyAlignment="1">
      <alignment vertical="center" shrinkToFit="1"/>
    </xf>
    <xf numFmtId="0" fontId="0" fillId="0" borderId="15" xfId="0" applyFont="1" applyBorder="1" applyAlignment="1">
      <alignment vertical="center" shrinkToFit="1"/>
    </xf>
    <xf numFmtId="0" fontId="0" fillId="0" borderId="10" xfId="0" applyFont="1" applyBorder="1" applyAlignment="1">
      <alignment horizontal="left" vertical="center" shrinkToFit="1"/>
    </xf>
    <xf numFmtId="0" fontId="0" fillId="0" borderId="10" xfId="0" applyFont="1" applyBorder="1" applyAlignment="1">
      <alignment horizontal="left" vertical="center" wrapText="1" shrinkToFit="1"/>
    </xf>
    <xf numFmtId="0" fontId="0" fillId="0" borderId="10" xfId="0" applyFont="1" applyBorder="1" applyAlignment="1">
      <alignment horizontal="center" vertical="center" textRotation="255" shrinkToFit="1"/>
    </xf>
    <xf numFmtId="0" fontId="0" fillId="0" borderId="10" xfId="0" applyFont="1" applyBorder="1" applyAlignment="1">
      <alignment vertical="center" shrinkToFit="1"/>
    </xf>
    <xf numFmtId="0" fontId="0" fillId="0" borderId="11" xfId="0" applyFont="1" applyBorder="1" applyAlignment="1">
      <alignment horizontal="left" vertical="center" wrapText="1" shrinkToFit="1"/>
    </xf>
    <xf numFmtId="0" fontId="0" fillId="0" borderId="0" xfId="0" applyFont="1" applyBorder="1" applyAlignment="1">
      <alignment horizontal="center" vertical="center" shrinkToFit="1"/>
    </xf>
    <xf numFmtId="0" fontId="0" fillId="0" borderId="0" xfId="0" applyFont="1" applyBorder="1" applyAlignment="1">
      <alignment horizontal="left" vertical="center" shrinkToFit="1"/>
    </xf>
    <xf numFmtId="0" fontId="0" fillId="0" borderId="0" xfId="0" applyFont="1" applyBorder="1" applyAlignment="1">
      <alignment horizontal="left" vertical="center" wrapText="1" shrinkToFit="1"/>
    </xf>
    <xf numFmtId="0" fontId="0" fillId="0" borderId="0" xfId="0" applyFont="1" applyBorder="1" applyAlignment="1">
      <alignment horizontal="center" vertical="center" textRotation="255" shrinkToFit="1"/>
    </xf>
    <xf numFmtId="0" fontId="0" fillId="0" borderId="0" xfId="0" applyFont="1" applyBorder="1" applyAlignment="1">
      <alignment vertical="center" shrinkToFit="1"/>
    </xf>
    <xf numFmtId="0" fontId="13" fillId="0" borderId="10" xfId="0" applyFont="1" applyBorder="1" applyAlignment="1">
      <alignment vertical="center" shrinkToFit="1"/>
    </xf>
    <xf numFmtId="0" fontId="0" fillId="0" borderId="10" xfId="0" applyFont="1" applyBorder="1" applyAlignment="1">
      <alignment horizontal="left" vertical="center" shrinkToFit="1"/>
    </xf>
    <xf numFmtId="0" fontId="0" fillId="0" borderId="10" xfId="0" applyFont="1" applyBorder="1" applyAlignment="1">
      <alignment horizontal="left" vertical="center" wrapText="1" shrinkToFit="1"/>
    </xf>
    <xf numFmtId="0" fontId="0" fillId="0" borderId="10" xfId="0" applyFont="1" applyBorder="1" applyAlignment="1">
      <alignment horizontal="center" vertical="center" textRotation="255" shrinkToFit="1"/>
    </xf>
    <xf numFmtId="0" fontId="0" fillId="0" borderId="15" xfId="0" applyFont="1" applyBorder="1" applyAlignment="1">
      <alignment vertical="center" shrinkToFit="1"/>
    </xf>
    <xf numFmtId="0" fontId="0" fillId="0" borderId="10" xfId="0" applyFont="1" applyBorder="1" applyAlignment="1">
      <alignment vertical="center" shrinkToFit="1"/>
    </xf>
    <xf numFmtId="3" fontId="0" fillId="0" borderId="10" xfId="0" applyNumberFormat="1"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6" xfId="0" applyFont="1" applyBorder="1" applyAlignment="1">
      <alignment horizontal="left" vertical="center" shrinkToFit="1"/>
    </xf>
    <xf numFmtId="0" fontId="0" fillId="0" borderId="16" xfId="0" applyFont="1" applyBorder="1" applyAlignment="1">
      <alignment horizontal="left" vertical="center" wrapText="1" shrinkToFit="1"/>
    </xf>
    <xf numFmtId="0" fontId="0" fillId="0" borderId="0" xfId="0" applyFont="1" applyBorder="1" applyAlignment="1">
      <alignment horizontal="center" vertical="center" textRotation="255" shrinkToFit="1"/>
    </xf>
    <xf numFmtId="0" fontId="0" fillId="0" borderId="17" xfId="0" applyFont="1" applyBorder="1" applyAlignment="1">
      <alignment horizontal="center" vertical="center" shrinkToFit="1"/>
    </xf>
    <xf numFmtId="0" fontId="0" fillId="0" borderId="17" xfId="0" applyFont="1" applyBorder="1" applyAlignment="1">
      <alignment horizontal="left" vertical="center" shrinkToFit="1"/>
    </xf>
    <xf numFmtId="0" fontId="0" fillId="0" borderId="17" xfId="0" applyFont="1" applyBorder="1" applyAlignment="1">
      <alignment horizontal="left" vertical="center" wrapText="1" shrinkToFit="1"/>
    </xf>
    <xf numFmtId="0" fontId="0" fillId="0" borderId="16" xfId="0" applyFont="1" applyBorder="1" applyAlignment="1">
      <alignment horizontal="left" vertical="center" wrapText="1" shrinkToFit="1"/>
    </xf>
    <xf numFmtId="0" fontId="0" fillId="0" borderId="16" xfId="0" applyFont="1" applyBorder="1" applyAlignment="1">
      <alignment horizontal="center" vertical="center" shrinkToFit="1"/>
    </xf>
    <xf numFmtId="0" fontId="0" fillId="0" borderId="10" xfId="0" applyFont="1" applyBorder="1" applyAlignment="1">
      <alignment vertical="center" wrapText="1" shrinkToFit="1"/>
    </xf>
    <xf numFmtId="0" fontId="0" fillId="0" borderId="11" xfId="0" applyFont="1" applyBorder="1" applyAlignment="1">
      <alignment vertical="center" shrinkToFit="1"/>
    </xf>
    <xf numFmtId="0" fontId="0" fillId="0" borderId="10" xfId="0" applyFont="1" applyBorder="1" applyAlignment="1">
      <alignment vertical="center" textRotation="255" shrinkToFit="1"/>
    </xf>
    <xf numFmtId="0" fontId="0" fillId="0" borderId="0" xfId="0" applyFont="1" applyBorder="1" applyAlignment="1">
      <alignment horizontal="left" vertical="center" shrinkToFit="1"/>
    </xf>
    <xf numFmtId="0" fontId="0" fillId="0" borderId="0" xfId="0" applyFont="1" applyBorder="1" applyAlignment="1">
      <alignment horizontal="left" vertical="center" wrapText="1" shrinkToFit="1"/>
    </xf>
    <xf numFmtId="0" fontId="0" fillId="0" borderId="10" xfId="0" applyFont="1" applyBorder="1" applyAlignment="1">
      <alignment horizontal="center" vertical="center" wrapText="1" shrinkToFit="1"/>
    </xf>
    <xf numFmtId="0" fontId="0" fillId="0" borderId="16" xfId="0" applyFont="1" applyBorder="1" applyAlignment="1">
      <alignment horizontal="left" vertical="center" shrinkToFit="1"/>
    </xf>
    <xf numFmtId="0" fontId="13" fillId="0" borderId="10" xfId="0" applyFont="1" applyFill="1" applyBorder="1" applyAlignment="1">
      <alignment vertical="center" shrinkToFit="1"/>
    </xf>
    <xf numFmtId="38" fontId="0" fillId="0" borderId="10" xfId="49" applyFont="1" applyBorder="1" applyAlignment="1">
      <alignment horizontal="center" vertical="center" shrinkToFit="1"/>
    </xf>
    <xf numFmtId="0" fontId="0" fillId="0" borderId="0" xfId="0" applyFont="1" applyAlignment="1">
      <alignment vertical="center" wrapText="1" shrinkToFit="1"/>
    </xf>
    <xf numFmtId="178" fontId="0" fillId="0" borderId="10" xfId="0" applyNumberFormat="1" applyFont="1" applyBorder="1" applyAlignment="1">
      <alignment horizontal="center" vertical="center" shrinkToFit="1"/>
    </xf>
    <xf numFmtId="0" fontId="0" fillId="0" borderId="10" xfId="0" applyFont="1" applyBorder="1" applyAlignment="1">
      <alignment horizontal="left" vertical="top" wrapText="1" shrinkToFit="1"/>
    </xf>
    <xf numFmtId="0" fontId="0" fillId="0" borderId="10" xfId="0" applyFont="1" applyBorder="1" applyAlignment="1">
      <alignment horizontal="left" vertical="top" wrapText="1" shrinkToFit="1"/>
    </xf>
    <xf numFmtId="0" fontId="13" fillId="0" borderId="13" xfId="0" applyFont="1" applyFill="1" applyBorder="1" applyAlignment="1">
      <alignment horizontal="left" vertical="center" shrinkToFit="1"/>
    </xf>
    <xf numFmtId="38" fontId="0" fillId="0" borderId="10" xfId="49" applyFont="1" applyBorder="1" applyAlignment="1">
      <alignment vertical="center" shrinkToFit="1"/>
    </xf>
    <xf numFmtId="0" fontId="0" fillId="0" borderId="0" xfId="0" applyFont="1" applyFill="1" applyAlignment="1">
      <alignment horizontal="center" vertical="center" shrinkToFi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wrapText="1" shrinkToFit="1"/>
    </xf>
    <xf numFmtId="0" fontId="0" fillId="0" borderId="0" xfId="0" applyFont="1" applyFill="1" applyAlignment="1">
      <alignment vertical="center" shrinkToFit="1"/>
    </xf>
    <xf numFmtId="0" fontId="13" fillId="0" borderId="10" xfId="0" applyFont="1" applyBorder="1" applyAlignment="1">
      <alignment horizontal="center" vertical="center" shrinkToFit="1"/>
    </xf>
    <xf numFmtId="178" fontId="0" fillId="0" borderId="0" xfId="0" applyNumberFormat="1" applyFont="1" applyFill="1" applyAlignment="1">
      <alignment vertical="center" shrinkToFit="1"/>
    </xf>
    <xf numFmtId="0" fontId="0" fillId="0" borderId="10" xfId="0" applyFont="1" applyFill="1" applyBorder="1" applyAlignment="1">
      <alignment vertical="center" shrinkToFit="1"/>
    </xf>
    <xf numFmtId="0" fontId="0" fillId="0" borderId="10" xfId="0" applyFont="1" applyFill="1" applyBorder="1" applyAlignment="1">
      <alignment horizontal="center" vertical="center" wrapText="1"/>
    </xf>
    <xf numFmtId="0" fontId="0" fillId="0" borderId="13" xfId="0" applyFont="1" applyBorder="1" applyAlignment="1">
      <alignment horizontal="center" vertical="center" shrinkToFit="1"/>
    </xf>
    <xf numFmtId="0" fontId="0" fillId="0" borderId="13" xfId="0" applyFont="1" applyBorder="1" applyAlignment="1">
      <alignment horizontal="left" vertical="center" shrinkToFit="1"/>
    </xf>
    <xf numFmtId="0" fontId="0" fillId="0" borderId="13" xfId="0" applyFont="1" applyBorder="1" applyAlignment="1">
      <alignment horizontal="left" vertical="center" wrapText="1" shrinkToFit="1"/>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10" xfId="0"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15" xfId="0" applyFont="1" applyBorder="1" applyAlignment="1">
      <alignment vertical="center" shrinkToFit="1"/>
    </xf>
    <xf numFmtId="0" fontId="0" fillId="0" borderId="10" xfId="0" applyFont="1" applyBorder="1" applyAlignment="1">
      <alignment vertical="center" shrinkToFit="1"/>
    </xf>
    <xf numFmtId="0" fontId="0" fillId="0" borderId="11" xfId="0" applyFont="1" applyBorder="1" applyAlignment="1">
      <alignment horizontal="left" vertical="center" wrapText="1" shrinkToFit="1"/>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0" fillId="0" borderId="10" xfId="0" applyFont="1" applyFill="1" applyBorder="1" applyAlignment="1">
      <alignment horizontal="left" vertical="center" wrapText="1" shrinkToFit="1"/>
    </xf>
    <xf numFmtId="0" fontId="0" fillId="0" borderId="16" xfId="0" applyFont="1" applyBorder="1" applyAlignment="1">
      <alignment vertical="center" shrinkToFit="1"/>
    </xf>
    <xf numFmtId="3" fontId="0" fillId="0" borderId="0" xfId="0" applyNumberFormat="1" applyFont="1" applyBorder="1" applyAlignment="1">
      <alignment vertical="center" shrinkToFit="1"/>
    </xf>
    <xf numFmtId="0" fontId="0" fillId="0" borderId="16" xfId="0" applyFont="1" applyBorder="1" applyAlignment="1">
      <alignment vertical="center" wrapText="1" shrinkToFit="1"/>
    </xf>
    <xf numFmtId="0" fontId="0" fillId="0" borderId="16" xfId="0" applyFont="1" applyBorder="1" applyAlignment="1">
      <alignment vertical="center" textRotation="255" shrinkToFit="1"/>
    </xf>
    <xf numFmtId="0" fontId="0" fillId="0" borderId="12" xfId="0" applyFont="1" applyBorder="1" applyAlignment="1">
      <alignment vertical="center" textRotation="255" shrinkToFit="1"/>
    </xf>
    <xf numFmtId="0" fontId="0" fillId="0" borderId="18" xfId="0" applyFont="1" applyBorder="1" applyAlignment="1">
      <alignment vertical="center" shrinkToFit="1"/>
    </xf>
    <xf numFmtId="14" fontId="6" fillId="0" borderId="10" xfId="0" applyNumberFormat="1" applyFont="1" applyBorder="1" applyAlignment="1">
      <alignment horizontal="center" vertical="center" shrinkToFit="1"/>
    </xf>
    <xf numFmtId="0" fontId="6" fillId="0" borderId="0" xfId="0" applyFont="1" applyAlignment="1">
      <alignment horizontal="right" vertical="center"/>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11" xfId="0" applyFont="1" applyBorder="1" applyAlignment="1">
      <alignment vertical="center" shrinkToFit="1"/>
    </xf>
    <xf numFmtId="0" fontId="0" fillId="0" borderId="10" xfId="0" applyFont="1" applyBorder="1" applyAlignment="1">
      <alignment horizontal="left" vertical="center" shrinkToFit="1"/>
    </xf>
    <xf numFmtId="0" fontId="0" fillId="0" borderId="10" xfId="0" applyFont="1" applyBorder="1" applyAlignment="1">
      <alignment horizontal="center" vertical="center" textRotation="255" shrinkToFit="1"/>
    </xf>
    <xf numFmtId="0" fontId="5" fillId="0" borderId="10" xfId="0" applyFont="1" applyBorder="1" applyAlignment="1">
      <alignment horizontal="left" vertical="top" wrapText="1"/>
    </xf>
    <xf numFmtId="0" fontId="6" fillId="0" borderId="10" xfId="0" applyFont="1" applyBorder="1" applyAlignment="1">
      <alignment vertical="center" wrapText="1" shrinkToFit="1"/>
    </xf>
    <xf numFmtId="3" fontId="6" fillId="0" borderId="10" xfId="0" applyNumberFormat="1" applyFont="1" applyBorder="1" applyAlignment="1">
      <alignment vertical="center" shrinkToFit="1"/>
    </xf>
    <xf numFmtId="3" fontId="6" fillId="0" borderId="10" xfId="0" applyNumberFormat="1" applyFont="1" applyFill="1" applyBorder="1" applyAlignment="1">
      <alignment vertical="center" shrinkToFit="1"/>
    </xf>
    <xf numFmtId="0" fontId="0" fillId="0" borderId="10" xfId="0" applyFont="1" applyFill="1" applyBorder="1" applyAlignment="1">
      <alignment horizontal="center" vertical="center" textRotation="255" shrinkToFit="1"/>
    </xf>
    <xf numFmtId="3" fontId="0" fillId="0" borderId="10" xfId="0" applyNumberFormat="1" applyFont="1" applyFill="1" applyBorder="1" applyAlignment="1">
      <alignment horizontal="center" vertical="center" shrinkToFit="1"/>
    </xf>
    <xf numFmtId="0" fontId="0" fillId="0" borderId="10" xfId="0" applyBorder="1" applyAlignment="1">
      <alignment vertical="center" shrinkToFit="1"/>
    </xf>
    <xf numFmtId="0" fontId="0" fillId="0" borderId="0" xfId="0" applyAlignment="1">
      <alignment vertical="center" shrinkToFit="1"/>
    </xf>
    <xf numFmtId="0" fontId="0" fillId="0" borderId="11" xfId="0" applyBorder="1" applyAlignment="1">
      <alignment vertical="center" shrinkToFit="1"/>
    </xf>
    <xf numFmtId="0" fontId="0" fillId="0" borderId="15" xfId="0" applyBorder="1" applyAlignment="1">
      <alignment vertical="center" shrinkToFit="1"/>
    </xf>
    <xf numFmtId="0" fontId="0" fillId="0" borderId="10" xfId="0" applyBorder="1" applyAlignment="1">
      <alignment horizontal="left" vertical="center" shrinkToFit="1"/>
    </xf>
    <xf numFmtId="0" fontId="0" fillId="0" borderId="10" xfId="0" applyBorder="1" applyAlignment="1">
      <alignment horizontal="left" vertical="center" wrapText="1" shrinkToFit="1"/>
    </xf>
    <xf numFmtId="0" fontId="0" fillId="0" borderId="10" xfId="0" applyBorder="1" applyAlignment="1">
      <alignment horizontal="center" vertical="center" textRotation="255"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horizontal="left" vertical="center" wrapText="1" shrinkToFit="1"/>
    </xf>
    <xf numFmtId="0" fontId="0" fillId="0" borderId="0" xfId="0" applyBorder="1" applyAlignment="1">
      <alignment horizontal="center" vertical="center" textRotation="255" shrinkToFit="1"/>
    </xf>
    <xf numFmtId="0" fontId="0" fillId="0" borderId="16" xfId="0" applyBorder="1" applyAlignment="1">
      <alignment horizontal="left" vertical="center" shrinkToFit="1"/>
    </xf>
    <xf numFmtId="0" fontId="0" fillId="0" borderId="16" xfId="0" applyBorder="1" applyAlignment="1">
      <alignment horizontal="center" vertical="center" shrinkToFit="1"/>
    </xf>
    <xf numFmtId="0" fontId="0" fillId="0" borderId="16" xfId="0" applyBorder="1" applyAlignment="1">
      <alignment horizontal="left" vertical="center" wrapText="1" shrinkToFit="1"/>
    </xf>
    <xf numFmtId="0" fontId="0" fillId="0" borderId="16" xfId="0" applyBorder="1" applyAlignment="1">
      <alignment horizontal="center" vertical="center" textRotation="255" shrinkToFit="1"/>
    </xf>
    <xf numFmtId="0" fontId="0" fillId="0" borderId="14" xfId="0" applyFont="1" applyFill="1" applyBorder="1" applyAlignment="1">
      <alignment horizontal="right" vertical="center"/>
    </xf>
    <xf numFmtId="0" fontId="3" fillId="0" borderId="11" xfId="0" applyFont="1" applyBorder="1" applyAlignment="1">
      <alignment horizontal="left" vertical="center" shrinkToFit="1"/>
    </xf>
    <xf numFmtId="0" fontId="3" fillId="0" borderId="11" xfId="0" applyFont="1" applyBorder="1" applyAlignment="1">
      <alignment horizontal="center" vertical="center" shrinkToFit="1"/>
    </xf>
    <xf numFmtId="0" fontId="0" fillId="0" borderId="13" xfId="0" applyFont="1" applyBorder="1" applyAlignment="1">
      <alignment vertical="center" shrinkToFit="1"/>
    </xf>
    <xf numFmtId="184" fontId="0" fillId="0" borderId="10" xfId="0" applyNumberFormat="1" applyFont="1" applyBorder="1" applyAlignment="1">
      <alignment horizontal="center" vertical="center" shrinkToFit="1"/>
    </xf>
    <xf numFmtId="0" fontId="0" fillId="0" borderId="11" xfId="0" applyBorder="1" applyAlignment="1">
      <alignment horizontal="center" vertical="center" shrinkToFit="1"/>
    </xf>
    <xf numFmtId="0" fontId="6" fillId="24" borderId="10" xfId="0" applyFont="1" applyFill="1" applyBorder="1" applyAlignment="1">
      <alignment horizontal="center" vertical="center" shrinkToFit="1"/>
    </xf>
    <xf numFmtId="3" fontId="6" fillId="24" borderId="10" xfId="0" applyNumberFormat="1" applyFont="1" applyFill="1" applyBorder="1" applyAlignment="1">
      <alignment vertical="center" shrinkToFit="1"/>
    </xf>
    <xf numFmtId="0" fontId="6" fillId="24" borderId="10" xfId="0" applyFont="1" applyFill="1" applyBorder="1" applyAlignment="1">
      <alignment vertical="center" shrinkToFit="1"/>
    </xf>
    <xf numFmtId="0" fontId="0" fillId="0" borderId="15" xfId="0" applyFont="1" applyBorder="1" applyAlignment="1">
      <alignment horizontal="center" vertical="center" shrinkToFit="1"/>
    </xf>
    <xf numFmtId="0" fontId="18" fillId="0" borderId="10" xfId="0" applyFont="1" applyFill="1" applyBorder="1" applyAlignment="1">
      <alignment horizontal="center" vertical="center" shrinkToFit="1"/>
    </xf>
    <xf numFmtId="0" fontId="21" fillId="0" borderId="0" xfId="0" applyFont="1" applyAlignment="1">
      <alignment vertical="center"/>
    </xf>
    <xf numFmtId="3" fontId="21" fillId="24" borderId="10" xfId="0" applyNumberFormat="1" applyFont="1" applyFill="1" applyBorder="1" applyAlignment="1">
      <alignment vertical="center" shrinkToFit="1"/>
    </xf>
    <xf numFmtId="0" fontId="21" fillId="24" borderId="10" xfId="0" applyFont="1" applyFill="1" applyBorder="1" applyAlignment="1">
      <alignment vertical="center" shrinkToFit="1"/>
    </xf>
    <xf numFmtId="0" fontId="24" fillId="0" borderId="10" xfId="0" applyFont="1" applyFill="1" applyBorder="1" applyAlignment="1">
      <alignment vertical="center" wrapText="1" shrinkToFit="1"/>
    </xf>
    <xf numFmtId="0" fontId="0" fillId="0" borderId="19" xfId="0" applyFont="1" applyBorder="1" applyAlignment="1">
      <alignment horizontal="center" vertical="center" shrinkToFit="1"/>
    </xf>
    <xf numFmtId="0" fontId="0" fillId="0" borderId="17" xfId="0" applyFont="1" applyBorder="1" applyAlignment="1">
      <alignment vertical="center" shrinkToFit="1"/>
    </xf>
    <xf numFmtId="0" fontId="0" fillId="0" borderId="12" xfId="0" applyFont="1" applyFill="1" applyBorder="1" applyAlignment="1">
      <alignment vertical="center" shrinkToFit="1"/>
    </xf>
    <xf numFmtId="3" fontId="6" fillId="24" borderId="19" xfId="0" applyNumberFormat="1" applyFont="1" applyFill="1" applyBorder="1" applyAlignment="1">
      <alignment vertical="center" shrinkToFit="1"/>
    </xf>
    <xf numFmtId="3" fontId="6" fillId="0" borderId="19" xfId="0" applyNumberFormat="1" applyFont="1" applyBorder="1" applyAlignment="1">
      <alignment vertical="center" shrinkToFit="1"/>
    </xf>
    <xf numFmtId="0" fontId="6" fillId="24" borderId="19" xfId="0" applyFont="1" applyFill="1" applyBorder="1" applyAlignment="1">
      <alignment vertical="center" shrinkToFit="1"/>
    </xf>
    <xf numFmtId="3" fontId="6" fillId="0" borderId="19" xfId="0" applyNumberFormat="1" applyFont="1" applyFill="1" applyBorder="1" applyAlignment="1">
      <alignment vertical="center" shrinkToFit="1"/>
    </xf>
    <xf numFmtId="3" fontId="21" fillId="24" borderId="19" xfId="0" applyNumberFormat="1" applyFont="1" applyFill="1" applyBorder="1" applyAlignment="1">
      <alignment vertical="center" shrinkToFit="1"/>
    </xf>
    <xf numFmtId="0" fontId="25"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0" xfId="0" applyFont="1" applyBorder="1" applyAlignment="1">
      <alignment horizontal="center" vertical="center" shrinkToFit="1"/>
    </xf>
    <xf numFmtId="0" fontId="0" fillId="21" borderId="10" xfId="0" applyFont="1" applyFill="1" applyBorder="1" applyAlignment="1">
      <alignment horizontal="left" vertical="center" wrapText="1" shrinkToFit="1"/>
    </xf>
    <xf numFmtId="0" fontId="0" fillId="0" borderId="10" xfId="0" applyFont="1" applyBorder="1" applyAlignment="1">
      <alignment vertical="center" shrinkToFit="1"/>
    </xf>
    <xf numFmtId="0" fontId="0" fillId="21" borderId="10" xfId="0" applyFont="1" applyFill="1" applyBorder="1" applyAlignment="1">
      <alignment vertical="center" wrapText="1" shrinkToFit="1"/>
    </xf>
    <xf numFmtId="0" fontId="0" fillId="21" borderId="15" xfId="0" applyFont="1" applyFill="1" applyBorder="1" applyAlignment="1">
      <alignment vertical="center" wrapText="1"/>
    </xf>
    <xf numFmtId="0" fontId="0" fillId="3" borderId="10" xfId="0" applyFill="1" applyBorder="1" applyAlignment="1">
      <alignment vertical="center" shrinkToFit="1"/>
    </xf>
    <xf numFmtId="0" fontId="0" fillId="3" borderId="10" xfId="0" applyFill="1" applyBorder="1" applyAlignment="1">
      <alignment horizontal="left" vertical="center" shrinkToFit="1"/>
    </xf>
    <xf numFmtId="0" fontId="0" fillId="3" borderId="10" xfId="0" applyFill="1" applyBorder="1" applyAlignment="1">
      <alignment horizontal="left" vertical="center" wrapText="1" shrinkToFit="1"/>
    </xf>
    <xf numFmtId="0" fontId="5" fillId="21" borderId="15" xfId="0" applyFont="1" applyFill="1" applyBorder="1" applyAlignment="1">
      <alignment vertical="center" wrapText="1"/>
    </xf>
    <xf numFmtId="0" fontId="3" fillId="21" borderId="10" xfId="0" applyFont="1" applyFill="1" applyBorder="1" applyAlignment="1">
      <alignment vertical="center" wrapText="1" shrinkToFit="1"/>
    </xf>
    <xf numFmtId="0" fontId="0" fillId="21" borderId="15" xfId="0" applyFont="1" applyFill="1" applyBorder="1" applyAlignment="1">
      <alignment vertical="center" wrapText="1" shrinkToFit="1"/>
    </xf>
    <xf numFmtId="0" fontId="0" fillId="0" borderId="0" xfId="0" applyFont="1" applyAlignment="1">
      <alignment vertical="center" shrinkToFit="1"/>
    </xf>
    <xf numFmtId="0" fontId="0" fillId="0" borderId="11" xfId="0" applyFont="1" applyBorder="1" applyAlignment="1">
      <alignment vertical="center" shrinkToFit="1"/>
    </xf>
    <xf numFmtId="0" fontId="0" fillId="0" borderId="15" xfId="0" applyFont="1" applyBorder="1" applyAlignment="1">
      <alignment vertical="center" shrinkToFit="1"/>
    </xf>
    <xf numFmtId="0" fontId="0" fillId="0" borderId="10" xfId="0" applyFont="1" applyBorder="1" applyAlignment="1">
      <alignment horizontal="left" vertical="center" shrinkToFit="1"/>
    </xf>
    <xf numFmtId="0" fontId="0" fillId="0" borderId="10" xfId="0" applyFont="1" applyBorder="1" applyAlignment="1">
      <alignment horizontal="center" vertical="center" textRotation="255" shrinkToFit="1"/>
    </xf>
    <xf numFmtId="0" fontId="0" fillId="3" borderId="10" xfId="0" applyFont="1" applyFill="1" applyBorder="1" applyAlignment="1">
      <alignment vertical="center" shrinkToFit="1"/>
    </xf>
    <xf numFmtId="0" fontId="0" fillId="3" borderId="10" xfId="0" applyFont="1" applyFill="1" applyBorder="1" applyAlignment="1">
      <alignment horizontal="left" vertical="center" shrinkToFit="1"/>
    </xf>
    <xf numFmtId="0" fontId="3" fillId="3" borderId="10" xfId="0" applyFont="1" applyFill="1" applyBorder="1" applyAlignment="1">
      <alignment horizontal="left" vertical="center" wrapText="1" shrinkToFit="1"/>
    </xf>
    <xf numFmtId="0" fontId="0" fillId="21" borderId="15" xfId="0" applyFont="1" applyFill="1" applyBorder="1" applyAlignment="1">
      <alignment vertical="center" shrinkToFit="1"/>
    </xf>
    <xf numFmtId="0" fontId="3" fillId="21" borderId="15" xfId="0" applyFont="1" applyFill="1" applyBorder="1" applyAlignment="1">
      <alignment vertical="center" wrapText="1" shrinkToFit="1"/>
    </xf>
    <xf numFmtId="0" fontId="0" fillId="0" borderId="10" xfId="0" applyFont="1" applyBorder="1" applyAlignment="1">
      <alignment horizontal="left" vertical="center" wrapText="1" shrinkToFit="1"/>
    </xf>
    <xf numFmtId="0" fontId="5" fillId="21" borderId="15" xfId="0" applyFont="1" applyFill="1" applyBorder="1" applyAlignment="1">
      <alignment vertical="center" wrapText="1" shrinkToFit="1"/>
    </xf>
    <xf numFmtId="0" fontId="5" fillId="21" borderId="10" xfId="0" applyFont="1" applyFill="1" applyBorder="1" applyAlignment="1">
      <alignment vertical="center" wrapText="1" shrinkToFit="1"/>
    </xf>
    <xf numFmtId="0" fontId="5" fillId="21" borderId="10" xfId="0" applyFont="1" applyFill="1" applyBorder="1" applyAlignment="1">
      <alignment horizontal="left" vertical="top" wrapText="1" shrinkToFit="1"/>
    </xf>
    <xf numFmtId="0" fontId="7" fillId="21" borderId="10" xfId="0" applyFont="1" applyFill="1" applyBorder="1" applyAlignment="1">
      <alignment horizontal="left" vertical="top" wrapText="1" shrinkToFit="1"/>
    </xf>
    <xf numFmtId="38" fontId="0" fillId="0" borderId="10" xfId="49" applyFont="1" applyBorder="1" applyAlignment="1">
      <alignment horizontal="right" vertical="center" shrinkToFit="1"/>
    </xf>
    <xf numFmtId="3" fontId="0" fillId="0" borderId="17" xfId="0" applyNumberFormat="1" applyFont="1" applyBorder="1" applyAlignment="1">
      <alignment vertical="center" shrinkToFit="1"/>
    </xf>
    <xf numFmtId="0" fontId="0" fillId="0" borderId="10" xfId="0" applyFont="1" applyBorder="1" applyAlignment="1">
      <alignment horizontal="center" vertical="center" shrinkToFit="1"/>
    </xf>
    <xf numFmtId="3" fontId="0" fillId="0" borderId="17" xfId="0" applyNumberFormat="1" applyFont="1" applyBorder="1" applyAlignment="1">
      <alignment vertical="center" shrinkToFit="1"/>
    </xf>
    <xf numFmtId="0" fontId="0" fillId="0" borderId="0" xfId="0" applyFont="1" applyAlignment="1">
      <alignment vertical="center" shrinkToFit="1"/>
    </xf>
    <xf numFmtId="0" fontId="0" fillId="0" borderId="10" xfId="0" applyFont="1" applyBorder="1" applyAlignment="1">
      <alignment horizontal="center" wrapText="1" shrinkToFit="1"/>
    </xf>
    <xf numFmtId="0" fontId="0" fillId="0" borderId="12" xfId="0" applyFont="1" applyBorder="1" applyAlignment="1">
      <alignment horizontal="center" vertical="center" shrinkToFit="1"/>
    </xf>
    <xf numFmtId="3" fontId="0" fillId="0" borderId="10" xfId="0" applyNumberFormat="1" applyFont="1" applyBorder="1" applyAlignment="1">
      <alignment vertical="center" shrinkToFit="1"/>
    </xf>
    <xf numFmtId="0" fontId="0" fillId="0" borderId="0" xfId="0" applyFont="1" applyBorder="1" applyAlignment="1">
      <alignment vertical="center" shrinkToFit="1"/>
    </xf>
    <xf numFmtId="0" fontId="0" fillId="0" borderId="16" xfId="0" applyFont="1" applyBorder="1" applyAlignment="1">
      <alignment horizontal="center" vertical="center" shrinkToFit="1"/>
    </xf>
    <xf numFmtId="0" fontId="0" fillId="0" borderId="10" xfId="0" applyFont="1" applyBorder="1" applyAlignment="1">
      <alignment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wrapText="1" shrinkToFit="1"/>
    </xf>
    <xf numFmtId="3" fontId="0" fillId="0" borderId="16" xfId="0" applyNumberFormat="1" applyFont="1" applyBorder="1" applyAlignment="1">
      <alignment vertical="center" shrinkToFit="1"/>
    </xf>
    <xf numFmtId="178" fontId="0" fillId="0" borderId="10" xfId="0" applyNumberFormat="1" applyFont="1" applyBorder="1" applyAlignment="1">
      <alignment horizontal="center" vertical="center" shrinkToFit="1"/>
    </xf>
    <xf numFmtId="0" fontId="0" fillId="0" borderId="10" xfId="0" applyFont="1" applyFill="1" applyBorder="1" applyAlignment="1">
      <alignment horizontal="center" vertical="center" shrinkToFit="1"/>
    </xf>
    <xf numFmtId="184" fontId="0" fillId="0" borderId="10" xfId="0" applyNumberFormat="1" applyFont="1" applyBorder="1" applyAlignment="1">
      <alignment horizontal="center" vertical="center" shrinkToFit="1"/>
    </xf>
    <xf numFmtId="3" fontId="0" fillId="0" borderId="10" xfId="0" applyNumberFormat="1" applyFont="1" applyBorder="1" applyAlignment="1">
      <alignment horizontal="center" vertical="center" shrinkToFit="1"/>
    </xf>
    <xf numFmtId="0" fontId="0" fillId="0" borderId="0" xfId="0" applyFont="1" applyAlignment="1">
      <alignment vertical="center"/>
    </xf>
    <xf numFmtId="38" fontId="0" fillId="0" borderId="10" xfId="49" applyFont="1" applyBorder="1" applyAlignment="1">
      <alignment horizontal="center" vertical="center" shrinkToFit="1"/>
    </xf>
    <xf numFmtId="183" fontId="0" fillId="0" borderId="10" xfId="0" applyNumberFormat="1" applyFont="1" applyBorder="1" applyAlignment="1">
      <alignment vertical="center" shrinkToFit="1"/>
    </xf>
    <xf numFmtId="0" fontId="0" fillId="0" borderId="10" xfId="0" applyFont="1" applyFill="1" applyBorder="1" applyAlignment="1">
      <alignment horizontal="right" vertical="center" shrinkToFit="1"/>
    </xf>
    <xf numFmtId="183" fontId="0" fillId="0" borderId="10" xfId="0" applyNumberFormat="1" applyFont="1" applyFill="1" applyBorder="1" applyAlignment="1">
      <alignment vertical="center" shrinkToFit="1"/>
    </xf>
    <xf numFmtId="0" fontId="0" fillId="0" borderId="0" xfId="0" applyFont="1" applyFill="1" applyAlignment="1">
      <alignment vertical="center" shrinkToFit="1"/>
    </xf>
    <xf numFmtId="0" fontId="0" fillId="0" borderId="10" xfId="0" applyFont="1" applyBorder="1" applyAlignment="1">
      <alignment horizontal="center" shrinkToFit="1"/>
    </xf>
    <xf numFmtId="0" fontId="0" fillId="0" borderId="10" xfId="0" applyFont="1" applyBorder="1" applyAlignment="1">
      <alignment shrinkToFit="1"/>
    </xf>
    <xf numFmtId="0" fontId="0" fillId="0" borderId="0" xfId="0" applyFont="1" applyAlignment="1">
      <alignment vertical="center"/>
    </xf>
    <xf numFmtId="0" fontId="0" fillId="0" borderId="17" xfId="0" applyFont="1" applyBorder="1" applyAlignment="1">
      <alignment horizontal="center" vertical="center" shrinkToFit="1"/>
    </xf>
    <xf numFmtId="183" fontId="0" fillId="0" borderId="10" xfId="0" applyNumberFormat="1" applyFont="1" applyBorder="1" applyAlignment="1">
      <alignment vertical="center" shrinkToFit="1"/>
    </xf>
    <xf numFmtId="183" fontId="0" fillId="0" borderId="17" xfId="0" applyNumberFormat="1" applyFont="1" applyBorder="1" applyAlignment="1">
      <alignment vertical="center" shrinkToFit="1"/>
    </xf>
    <xf numFmtId="183" fontId="0" fillId="0" borderId="10" xfId="0" applyNumberFormat="1" applyFont="1" applyFill="1" applyBorder="1" applyAlignment="1">
      <alignment vertical="center" shrinkToFit="1"/>
    </xf>
    <xf numFmtId="0" fontId="0" fillId="0" borderId="10" xfId="0" applyFont="1" applyFill="1" applyBorder="1" applyAlignment="1">
      <alignment horizontal="right" vertical="center" shrinkToFit="1"/>
    </xf>
    <xf numFmtId="183" fontId="0" fillId="0" borderId="16" xfId="0" applyNumberFormat="1" applyFont="1" applyFill="1" applyBorder="1" applyAlignment="1">
      <alignment vertical="center" shrinkToFit="1"/>
    </xf>
    <xf numFmtId="0" fontId="0" fillId="0" borderId="10" xfId="0" applyFont="1" applyBorder="1" applyAlignment="1">
      <alignment shrinkToFit="1"/>
    </xf>
    <xf numFmtId="0" fontId="0" fillId="0" borderId="10" xfId="0" applyFont="1" applyFill="1" applyBorder="1" applyAlignment="1">
      <alignment vertical="center" shrinkToFit="1"/>
    </xf>
    <xf numFmtId="183" fontId="0" fillId="0" borderId="0" xfId="0" applyNumberFormat="1" applyFont="1" applyBorder="1" applyAlignment="1">
      <alignment vertical="center" shrinkToFit="1"/>
    </xf>
    <xf numFmtId="0" fontId="0" fillId="21" borderId="15" xfId="0" applyFill="1" applyBorder="1" applyAlignment="1">
      <alignment vertical="center" wrapText="1"/>
    </xf>
    <xf numFmtId="0" fontId="0" fillId="21" borderId="15" xfId="0" applyFill="1" applyBorder="1" applyAlignment="1">
      <alignment vertical="center" wrapText="1" shrinkToFit="1"/>
    </xf>
    <xf numFmtId="0" fontId="0" fillId="21" borderId="15" xfId="0" applyFill="1" applyBorder="1" applyAlignment="1">
      <alignment vertical="center" shrinkToFit="1"/>
    </xf>
    <xf numFmtId="0" fontId="25" fillId="0" borderId="10" xfId="0" applyFont="1" applyBorder="1" applyAlignment="1">
      <alignment horizontal="center" vertical="center" wrapText="1" shrinkToFit="1"/>
    </xf>
    <xf numFmtId="0" fontId="26" fillId="21" borderId="15" xfId="0" applyFont="1" applyFill="1" applyBorder="1" applyAlignment="1">
      <alignment vertical="center" wrapText="1" shrinkToFit="1"/>
    </xf>
    <xf numFmtId="0" fontId="3" fillId="21" borderId="15" xfId="0" applyFont="1" applyFill="1" applyBorder="1" applyAlignment="1">
      <alignment vertical="center" wrapText="1"/>
    </xf>
    <xf numFmtId="0" fontId="0" fillId="21" borderId="10" xfId="0" applyFont="1" applyFill="1" applyBorder="1" applyAlignment="1">
      <alignment vertical="center" wrapText="1"/>
    </xf>
    <xf numFmtId="0" fontId="0" fillId="0" borderId="20"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20" xfId="0" applyFont="1" applyFill="1" applyBorder="1" applyAlignment="1">
      <alignment vertical="center" shrinkToFit="1"/>
    </xf>
    <xf numFmtId="0" fontId="0" fillId="0" borderId="0" xfId="0" applyFont="1" applyFill="1" applyBorder="1" applyAlignment="1">
      <alignment vertical="center" wrapText="1" shrinkToFit="1"/>
    </xf>
    <xf numFmtId="0" fontId="0" fillId="21" borderId="10" xfId="0" applyFont="1" applyFill="1" applyBorder="1" applyAlignment="1">
      <alignment horizontal="left" vertical="top" wrapText="1" shrinkToFit="1"/>
    </xf>
    <xf numFmtId="0" fontId="0" fillId="3" borderId="10" xfId="0" applyFont="1" applyFill="1" applyBorder="1" applyAlignment="1">
      <alignment vertical="center" shrinkToFit="1"/>
    </xf>
    <xf numFmtId="0" fontId="0" fillId="3" borderId="10" xfId="0" applyFont="1" applyFill="1" applyBorder="1" applyAlignment="1">
      <alignment horizontal="left" vertical="center" shrinkToFit="1"/>
    </xf>
    <xf numFmtId="0" fontId="0" fillId="3" borderId="10" xfId="0" applyFont="1" applyFill="1" applyBorder="1" applyAlignment="1">
      <alignment horizontal="left" vertical="center" wrapText="1" shrinkToFit="1"/>
    </xf>
    <xf numFmtId="0" fontId="0" fillId="0" borderId="15" xfId="0" applyFont="1" applyBorder="1" applyAlignment="1">
      <alignment horizontal="center" vertical="center" shrinkToFit="1"/>
    </xf>
    <xf numFmtId="0" fontId="0" fillId="0" borderId="10" xfId="0" applyFont="1" applyBorder="1" applyAlignment="1">
      <alignment vertical="center" shrinkToFit="1"/>
    </xf>
    <xf numFmtId="0" fontId="0" fillId="0" borderId="0" xfId="0" applyFont="1" applyFill="1" applyBorder="1" applyAlignment="1">
      <alignment horizontal="center" vertical="center" shrinkToFit="1"/>
    </xf>
    <xf numFmtId="0" fontId="0" fillId="0" borderId="0" xfId="0" applyFill="1" applyBorder="1" applyAlignment="1">
      <alignment vertical="center" shrinkToFit="1"/>
    </xf>
    <xf numFmtId="0" fontId="0" fillId="0" borderId="15" xfId="0" applyFont="1" applyBorder="1" applyAlignment="1">
      <alignment horizontal="center" vertical="center" shrinkToFit="1"/>
    </xf>
    <xf numFmtId="0" fontId="12" fillId="0" borderId="0" xfId="0" applyFont="1" applyAlignment="1">
      <alignment vertical="center" shrinkToFit="1"/>
    </xf>
    <xf numFmtId="0" fontId="12" fillId="0" borderId="0" xfId="0" applyFont="1" applyAlignment="1">
      <alignment vertical="center"/>
    </xf>
    <xf numFmtId="0" fontId="21" fillId="24" borderId="19" xfId="0" applyFont="1" applyFill="1" applyBorder="1" applyAlignment="1">
      <alignment vertical="center" shrinkToFit="1"/>
    </xf>
    <xf numFmtId="0" fontId="14" fillId="0" borderId="13" xfId="0" applyFont="1" applyBorder="1" applyAlignment="1">
      <alignment vertical="center" shrinkToFit="1"/>
    </xf>
    <xf numFmtId="0" fontId="6" fillId="0" borderId="19" xfId="0" applyFont="1" applyFill="1" applyBorder="1" applyAlignment="1">
      <alignment horizontal="center" vertical="center" shrinkToFit="1"/>
    </xf>
    <xf numFmtId="0" fontId="27" fillId="0" borderId="13" xfId="0" applyFont="1" applyBorder="1" applyAlignment="1">
      <alignment vertical="center"/>
    </xf>
    <xf numFmtId="0" fontId="18" fillId="21" borderId="15" xfId="0" applyFont="1" applyFill="1" applyBorder="1" applyAlignment="1">
      <alignment horizontal="center" vertical="center" shrinkToFit="1"/>
    </xf>
    <xf numFmtId="3" fontId="21" fillId="21" borderId="10" xfId="0" applyNumberFormat="1" applyFont="1" applyFill="1" applyBorder="1" applyAlignment="1">
      <alignment vertical="center" shrinkToFit="1"/>
    </xf>
    <xf numFmtId="0" fontId="18" fillId="21" borderId="10" xfId="0" applyFont="1" applyFill="1" applyBorder="1" applyAlignment="1">
      <alignment horizontal="center" vertical="center" shrinkToFit="1"/>
    </xf>
    <xf numFmtId="0" fontId="18" fillId="21" borderId="19" xfId="0" applyFont="1" applyFill="1" applyBorder="1" applyAlignment="1">
      <alignment horizontal="center" vertical="center" shrinkToFit="1"/>
    </xf>
    <xf numFmtId="3" fontId="21" fillId="21" borderId="19" xfId="0" applyNumberFormat="1" applyFont="1" applyFill="1" applyBorder="1" applyAlignment="1">
      <alignment vertical="center" shrinkToFit="1"/>
    </xf>
    <xf numFmtId="0" fontId="21" fillId="21" borderId="10" xfId="0" applyFont="1" applyFill="1" applyBorder="1" applyAlignment="1">
      <alignment horizontal="center" vertical="center" shrinkToFit="1"/>
    </xf>
    <xf numFmtId="0" fontId="0" fillId="0" borderId="10"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10" xfId="0" applyFont="1" applyFill="1" applyBorder="1" applyAlignment="1">
      <alignment horizontal="left" vertical="center" wrapText="1" shrinkToFit="1"/>
    </xf>
    <xf numFmtId="0" fontId="0" fillId="0" borderId="0" xfId="0" applyFont="1" applyFill="1" applyAlignment="1">
      <alignment vertical="center" shrinkToFit="1"/>
    </xf>
    <xf numFmtId="0" fontId="0" fillId="0" borderId="10" xfId="0" applyFont="1" applyFill="1" applyBorder="1" applyAlignment="1">
      <alignment horizontal="center" vertical="center" textRotation="255" shrinkToFit="1"/>
    </xf>
    <xf numFmtId="0" fontId="0" fillId="0" borderId="11" xfId="0" applyFont="1" applyFill="1" applyBorder="1" applyAlignment="1">
      <alignment vertical="center" shrinkToFit="1"/>
    </xf>
    <xf numFmtId="0" fontId="0" fillId="0" borderId="15" xfId="0" applyFont="1" applyFill="1" applyBorder="1" applyAlignment="1">
      <alignment vertical="center" shrinkToFit="1"/>
    </xf>
    <xf numFmtId="0" fontId="0" fillId="0" borderId="16" xfId="0" applyFont="1" applyFill="1" applyBorder="1" applyAlignment="1">
      <alignment horizontal="center" vertical="center" shrinkToFit="1"/>
    </xf>
    <xf numFmtId="0" fontId="3" fillId="0" borderId="11" xfId="0" applyFont="1" applyFill="1" applyBorder="1" applyAlignment="1">
      <alignment horizontal="left" vertical="center" wrapText="1" shrinkToFit="1"/>
    </xf>
    <xf numFmtId="0" fontId="0" fillId="0" borderId="15" xfId="0" applyFont="1" applyFill="1" applyBorder="1" applyAlignment="1">
      <alignment vertical="center" shrinkToFit="1"/>
    </xf>
    <xf numFmtId="0" fontId="0" fillId="0" borderId="15" xfId="0" applyFont="1" applyFill="1" applyBorder="1" applyAlignment="1">
      <alignment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0" xfId="0" applyFont="1" applyFill="1" applyBorder="1" applyAlignment="1">
      <alignment vertical="center" shrinkToFit="1"/>
    </xf>
    <xf numFmtId="178" fontId="0" fillId="0" borderId="10" xfId="0" applyNumberFormat="1" applyFont="1" applyFill="1" applyBorder="1" applyAlignment="1">
      <alignment vertical="center" shrinkToFit="1"/>
    </xf>
    <xf numFmtId="178" fontId="0" fillId="0" borderId="10"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shrinkToFit="1"/>
    </xf>
    <xf numFmtId="0" fontId="17" fillId="25" borderId="0" xfId="0" applyFont="1" applyFill="1" applyBorder="1" applyAlignment="1">
      <alignment horizontal="center" vertical="center"/>
    </xf>
    <xf numFmtId="0" fontId="18" fillId="25" borderId="12" xfId="0" applyFont="1" applyFill="1" applyBorder="1" applyAlignment="1">
      <alignment horizontal="center" vertical="center" shrinkToFit="1"/>
    </xf>
    <xf numFmtId="3" fontId="18" fillId="25" borderId="10" xfId="0" applyNumberFormat="1" applyFont="1" applyFill="1" applyBorder="1" applyAlignment="1">
      <alignment vertical="center" shrinkToFit="1"/>
    </xf>
    <xf numFmtId="0" fontId="18" fillId="25" borderId="0" xfId="0" applyFont="1" applyFill="1" applyBorder="1" applyAlignment="1">
      <alignment horizontal="center" vertical="center" shrinkToFit="1"/>
    </xf>
    <xf numFmtId="0" fontId="18" fillId="25" borderId="0" xfId="0" applyFont="1" applyFill="1" applyAlignment="1">
      <alignment vertical="center" shrinkToFit="1"/>
    </xf>
    <xf numFmtId="0" fontId="18" fillId="25" borderId="10" xfId="0" applyFont="1" applyFill="1" applyBorder="1" applyAlignment="1">
      <alignment horizontal="center" vertical="center" shrinkToFit="1"/>
    </xf>
    <xf numFmtId="178" fontId="18" fillId="25" borderId="10" xfId="0" applyNumberFormat="1" applyFont="1" applyFill="1" applyBorder="1" applyAlignment="1">
      <alignment horizontal="center" vertical="center" shrinkToFit="1"/>
    </xf>
    <xf numFmtId="0" fontId="19" fillId="25" borderId="10" xfId="0" applyFont="1" applyFill="1" applyBorder="1" applyAlignment="1">
      <alignment vertical="center" wrapText="1" shrinkToFit="1"/>
    </xf>
    <xf numFmtId="0" fontId="19" fillId="25" borderId="0" xfId="0" applyFont="1" applyFill="1" applyBorder="1" applyAlignment="1">
      <alignment vertical="center" wrapText="1" shrinkToFit="1"/>
    </xf>
    <xf numFmtId="0" fontId="18" fillId="25" borderId="0" xfId="0" applyFont="1" applyFill="1" applyAlignment="1">
      <alignment vertical="center" shrinkToFit="1"/>
    </xf>
    <xf numFmtId="0" fontId="18" fillId="25" borderId="12" xfId="0" applyFont="1" applyFill="1" applyBorder="1" applyAlignment="1">
      <alignment horizontal="center" vertical="center" shrinkToFit="1"/>
    </xf>
    <xf numFmtId="38" fontId="18" fillId="25" borderId="10" xfId="49" applyFont="1" applyFill="1" applyBorder="1" applyAlignment="1">
      <alignment vertical="center" shrinkToFit="1"/>
    </xf>
    <xf numFmtId="0" fontId="18" fillId="25" borderId="10" xfId="0" applyFont="1" applyFill="1" applyBorder="1" applyAlignment="1">
      <alignment horizontal="center" vertical="center" shrinkToFit="1"/>
    </xf>
    <xf numFmtId="3" fontId="18" fillId="25" borderId="10" xfId="0" applyNumberFormat="1" applyFont="1" applyFill="1" applyBorder="1" applyAlignment="1">
      <alignment horizontal="center" vertical="center" shrinkToFit="1"/>
    </xf>
    <xf numFmtId="0" fontId="18" fillId="25" borderId="0" xfId="0" applyFont="1" applyFill="1" applyBorder="1" applyAlignment="1">
      <alignment horizontal="center" vertical="center" shrinkToFit="1"/>
    </xf>
    <xf numFmtId="0" fontId="18" fillId="25" borderId="10" xfId="0" applyFont="1" applyFill="1" applyBorder="1" applyAlignment="1">
      <alignment horizontal="center" vertical="center" wrapText="1" shrinkToFit="1"/>
    </xf>
    <xf numFmtId="178" fontId="18" fillId="25" borderId="10" xfId="0" applyNumberFormat="1" applyFont="1" applyFill="1" applyBorder="1" applyAlignment="1">
      <alignment horizontal="center" vertical="center" shrinkToFit="1"/>
    </xf>
    <xf numFmtId="38" fontId="18" fillId="25" borderId="10" xfId="49" applyFont="1" applyFill="1" applyBorder="1" applyAlignment="1">
      <alignment horizontal="right" vertical="center" shrinkToFit="1"/>
    </xf>
    <xf numFmtId="0" fontId="17" fillId="25" borderId="0" xfId="0" applyFont="1" applyFill="1" applyAlignment="1">
      <alignment horizontal="center" vertical="center" shrinkToFit="1"/>
    </xf>
    <xf numFmtId="0" fontId="18" fillId="25" borderId="10" xfId="0" applyFont="1" applyFill="1" applyBorder="1" applyAlignment="1">
      <alignment horizontal="center" vertical="center" wrapText="1" shrinkToFit="1"/>
    </xf>
    <xf numFmtId="38" fontId="18" fillId="25" borderId="10" xfId="49" applyFont="1" applyFill="1" applyBorder="1" applyAlignment="1">
      <alignment horizontal="right" vertical="center" shrinkToFit="1"/>
    </xf>
    <xf numFmtId="3" fontId="18" fillId="25" borderId="17" xfId="0" applyNumberFormat="1" applyFont="1" applyFill="1" applyBorder="1" applyAlignment="1">
      <alignment vertical="center" shrinkToFit="1"/>
    </xf>
    <xf numFmtId="0" fontId="17" fillId="25" borderId="0" xfId="0" applyFont="1" applyFill="1" applyBorder="1" applyAlignment="1">
      <alignment horizontal="center" vertical="center" shrinkToFit="1"/>
    </xf>
    <xf numFmtId="0" fontId="18" fillId="25" borderId="0" xfId="0" applyFont="1" applyFill="1" applyBorder="1" applyAlignment="1">
      <alignment vertical="center" shrinkToFit="1"/>
    </xf>
    <xf numFmtId="0" fontId="18" fillId="25" borderId="10" xfId="0" applyFont="1" applyFill="1" applyBorder="1" applyAlignment="1">
      <alignment vertical="center" shrinkToFit="1"/>
    </xf>
    <xf numFmtId="3" fontId="18" fillId="25" borderId="0" xfId="0" applyNumberFormat="1" applyFont="1" applyFill="1" applyBorder="1" applyAlignment="1">
      <alignment vertical="center" shrinkToFit="1"/>
    </xf>
    <xf numFmtId="0" fontId="18" fillId="25" borderId="10" xfId="0" applyFont="1" applyFill="1" applyBorder="1" applyAlignment="1">
      <alignment wrapText="1" shrinkToFit="1"/>
    </xf>
    <xf numFmtId="184" fontId="18" fillId="25" borderId="10" xfId="0" applyNumberFormat="1" applyFont="1" applyFill="1" applyBorder="1" applyAlignment="1">
      <alignment horizontal="center" vertical="center" shrinkToFit="1"/>
    </xf>
    <xf numFmtId="0" fontId="23" fillId="25" borderId="0" xfId="0" applyFont="1" applyFill="1" applyAlignment="1">
      <alignment vertical="center" wrapText="1" shrinkToFit="1"/>
    </xf>
    <xf numFmtId="0" fontId="18" fillId="25" borderId="10" xfId="0" applyFont="1" applyFill="1" applyBorder="1" applyAlignment="1">
      <alignment vertical="center" shrinkToFit="1"/>
    </xf>
    <xf numFmtId="3" fontId="18" fillId="25" borderId="10" xfId="0" applyNumberFormat="1" applyFont="1" applyFill="1" applyBorder="1" applyAlignment="1">
      <alignment horizontal="center" vertical="center" shrinkToFit="1"/>
    </xf>
    <xf numFmtId="178" fontId="18" fillId="25" borderId="10" xfId="0" applyNumberFormat="1" applyFont="1" applyFill="1" applyBorder="1" applyAlignment="1">
      <alignment vertical="center" shrinkToFit="1"/>
    </xf>
    <xf numFmtId="0" fontId="18" fillId="25" borderId="0" xfId="0" applyFont="1" applyFill="1" applyAlignment="1">
      <alignment vertical="center"/>
    </xf>
    <xf numFmtId="38" fontId="18" fillId="25" borderId="10" xfId="49" applyFont="1" applyFill="1" applyBorder="1" applyAlignment="1">
      <alignment horizontal="center" vertical="center" shrinkToFit="1"/>
    </xf>
    <xf numFmtId="0" fontId="18" fillId="25" borderId="17" xfId="0" applyFont="1" applyFill="1" applyBorder="1" applyAlignment="1">
      <alignment horizontal="center" vertical="center" shrinkToFit="1"/>
    </xf>
    <xf numFmtId="183" fontId="18" fillId="25" borderId="10" xfId="0" applyNumberFormat="1" applyFont="1" applyFill="1" applyBorder="1" applyAlignment="1">
      <alignment vertical="center" shrinkToFit="1"/>
    </xf>
    <xf numFmtId="0" fontId="18" fillId="25" borderId="10" xfId="0" applyFont="1" applyFill="1" applyBorder="1" applyAlignment="1">
      <alignment horizontal="right" vertical="center" shrinkToFit="1"/>
    </xf>
    <xf numFmtId="0" fontId="18" fillId="25" borderId="16" xfId="0" applyFont="1" applyFill="1" applyBorder="1" applyAlignment="1">
      <alignment horizontal="center" vertical="center" shrinkToFit="1"/>
    </xf>
    <xf numFmtId="178" fontId="18" fillId="25" borderId="10" xfId="0" applyNumberFormat="1" applyFont="1" applyFill="1" applyBorder="1" applyAlignment="1">
      <alignment vertical="center" shrinkToFit="1"/>
    </xf>
    <xf numFmtId="38" fontId="18" fillId="25" borderId="10" xfId="49" applyFont="1" applyFill="1" applyBorder="1" applyAlignment="1">
      <alignment vertical="center" shrinkToFit="1"/>
    </xf>
    <xf numFmtId="0" fontId="18" fillId="25" borderId="10" xfId="0" applyFont="1" applyFill="1" applyBorder="1" applyAlignment="1">
      <alignment horizontal="center" shrinkToFit="1"/>
    </xf>
    <xf numFmtId="0" fontId="18" fillId="25" borderId="10" xfId="0" applyFont="1" applyFill="1" applyBorder="1" applyAlignment="1">
      <alignment vertical="center" wrapText="1" shrinkToFit="1"/>
    </xf>
    <xf numFmtId="0" fontId="18" fillId="25" borderId="10" xfId="0" applyFont="1" applyFill="1" applyBorder="1" applyAlignment="1">
      <alignment shrinkToFit="1"/>
    </xf>
    <xf numFmtId="183" fontId="18" fillId="25" borderId="17" xfId="0" applyNumberFormat="1" applyFont="1" applyFill="1" applyBorder="1" applyAlignment="1">
      <alignment vertical="center" shrinkToFit="1"/>
    </xf>
    <xf numFmtId="183" fontId="18" fillId="25" borderId="16" xfId="0" applyNumberFormat="1" applyFont="1" applyFill="1" applyBorder="1" applyAlignment="1">
      <alignment vertical="center" shrinkToFit="1"/>
    </xf>
    <xf numFmtId="3" fontId="18" fillId="25" borderId="10" xfId="0" applyNumberFormat="1" applyFont="1" applyFill="1" applyBorder="1" applyAlignment="1">
      <alignment vertical="center" shrinkToFit="1"/>
    </xf>
    <xf numFmtId="183" fontId="18" fillId="25" borderId="0" xfId="0" applyNumberFormat="1" applyFont="1" applyFill="1" applyBorder="1" applyAlignment="1">
      <alignment vertical="center" shrinkToFit="1"/>
    </xf>
    <xf numFmtId="176" fontId="18" fillId="25" borderId="18" xfId="0" applyNumberFormat="1" applyFont="1" applyFill="1" applyBorder="1" applyAlignment="1">
      <alignment horizontal="center" vertical="center" shrinkToFit="1"/>
    </xf>
    <xf numFmtId="176" fontId="18" fillId="25" borderId="12" xfId="0" applyNumberFormat="1" applyFont="1" applyFill="1" applyBorder="1" applyAlignment="1">
      <alignment horizontal="center" vertical="center" shrinkToFit="1"/>
    </xf>
    <xf numFmtId="0" fontId="18" fillId="25" borderId="10" xfId="0" applyFont="1" applyFill="1" applyBorder="1" applyAlignment="1">
      <alignment horizontal="left" vertical="center" wrapText="1" shrinkToFit="1"/>
    </xf>
    <xf numFmtId="3" fontId="18" fillId="25" borderId="15" xfId="0" applyNumberFormat="1" applyFont="1" applyFill="1" applyBorder="1" applyAlignment="1">
      <alignment horizontal="center" vertical="center" shrinkToFit="1"/>
    </xf>
    <xf numFmtId="0" fontId="18" fillId="25" borderId="15" xfId="0" applyFont="1" applyFill="1" applyBorder="1" applyAlignment="1">
      <alignment horizontal="center" vertical="center" shrinkToFit="1"/>
    </xf>
    <xf numFmtId="178" fontId="18" fillId="25" borderId="15" xfId="0" applyNumberFormat="1" applyFont="1" applyFill="1" applyBorder="1" applyAlignment="1">
      <alignment horizontal="center" vertical="center" shrinkToFit="1"/>
    </xf>
    <xf numFmtId="184" fontId="18" fillId="25" borderId="15" xfId="0" applyNumberFormat="1" applyFont="1" applyFill="1" applyBorder="1" applyAlignment="1">
      <alignment horizontal="center" vertical="center" shrinkToFit="1"/>
    </xf>
    <xf numFmtId="3" fontId="18" fillId="25" borderId="15" xfId="0" applyNumberFormat="1" applyFont="1" applyFill="1" applyBorder="1" applyAlignment="1">
      <alignment vertical="center" shrinkToFit="1"/>
    </xf>
    <xf numFmtId="0" fontId="18" fillId="25" borderId="12" xfId="0" applyFont="1" applyFill="1" applyBorder="1" applyAlignment="1">
      <alignment vertical="center" shrinkToFit="1"/>
    </xf>
    <xf numFmtId="38" fontId="18" fillId="25" borderId="15" xfId="49" applyFont="1" applyFill="1" applyBorder="1" applyAlignment="1">
      <alignment horizontal="center" vertical="center" shrinkToFit="1"/>
    </xf>
    <xf numFmtId="0" fontId="18" fillId="25" borderId="15" xfId="0" applyFont="1" applyFill="1" applyBorder="1" applyAlignment="1">
      <alignment vertical="center" shrinkToFit="1"/>
    </xf>
    <xf numFmtId="0" fontId="18" fillId="25" borderId="11" xfId="0" applyFont="1" applyFill="1" applyBorder="1" applyAlignment="1">
      <alignment vertical="center" shrinkToFit="1"/>
    </xf>
    <xf numFmtId="176" fontId="18" fillId="25" borderId="16" xfId="0" applyNumberFormat="1" applyFont="1" applyFill="1" applyBorder="1" applyAlignment="1">
      <alignment horizontal="center" vertical="center" shrinkToFit="1"/>
    </xf>
    <xf numFmtId="176" fontId="18" fillId="25" borderId="12" xfId="0" applyNumberFormat="1" applyFont="1" applyFill="1" applyBorder="1" applyAlignment="1">
      <alignment horizontal="center" vertical="center" shrinkToFit="1"/>
    </xf>
    <xf numFmtId="178" fontId="18" fillId="25" borderId="15" xfId="0" applyNumberFormat="1" applyFont="1" applyFill="1" applyBorder="1" applyAlignment="1">
      <alignment horizontal="center" vertical="center" shrinkToFit="1"/>
    </xf>
    <xf numFmtId="0" fontId="18" fillId="25" borderId="15" xfId="0" applyFont="1" applyFill="1" applyBorder="1" applyAlignment="1">
      <alignment horizontal="center" vertical="center" shrinkToFit="1"/>
    </xf>
    <xf numFmtId="0" fontId="0" fillId="0" borderId="0" xfId="0" applyFill="1" applyBorder="1" applyAlignment="1">
      <alignment vertical="center" wrapText="1" shrinkToFit="1"/>
    </xf>
    <xf numFmtId="0" fontId="19" fillId="25" borderId="10" xfId="0" applyFont="1" applyFill="1" applyBorder="1" applyAlignment="1">
      <alignment horizontal="center" vertical="center" wrapText="1" shrinkToFit="1"/>
    </xf>
    <xf numFmtId="0" fontId="28" fillId="25" borderId="0" xfId="0" applyFont="1" applyFill="1" applyAlignment="1">
      <alignment vertical="center" shrinkToFit="1"/>
    </xf>
    <xf numFmtId="184" fontId="18" fillId="25" borderId="10" xfId="0" applyNumberFormat="1" applyFont="1" applyFill="1" applyBorder="1" applyAlignment="1">
      <alignment horizontal="center" vertical="center" shrinkToFit="1"/>
    </xf>
    <xf numFmtId="0" fontId="18" fillId="25" borderId="10" xfId="0" applyFont="1" applyFill="1" applyBorder="1" applyAlignment="1">
      <alignment shrinkToFit="1"/>
    </xf>
    <xf numFmtId="0" fontId="18" fillId="25" borderId="0" xfId="0" applyFont="1" applyFill="1" applyAlignment="1">
      <alignment horizontal="center" vertical="center" shrinkToFit="1"/>
    </xf>
    <xf numFmtId="0" fontId="18" fillId="25" borderId="0" xfId="0" applyFont="1" applyFill="1" applyAlignment="1">
      <alignment horizontal="center" vertical="center" shrinkToFit="1"/>
    </xf>
    <xf numFmtId="0" fontId="0" fillId="0" borderId="10" xfId="0" applyBorder="1" applyAlignment="1">
      <alignment horizontal="center" vertical="center" shrinkToFit="1"/>
    </xf>
    <xf numFmtId="0" fontId="0" fillId="0" borderId="13" xfId="0" applyFont="1" applyBorder="1" applyAlignment="1">
      <alignment horizontal="center" vertical="center" shrinkToFit="1"/>
    </xf>
    <xf numFmtId="0" fontId="0" fillId="21" borderId="10" xfId="0" applyFill="1" applyBorder="1" applyAlignment="1">
      <alignment vertical="center" wrapText="1"/>
    </xf>
    <xf numFmtId="0" fontId="0" fillId="21" borderId="10" xfId="0" applyFont="1" applyFill="1" applyBorder="1" applyAlignment="1">
      <alignment vertical="center" shrinkToFit="1"/>
    </xf>
    <xf numFmtId="0" fontId="0" fillId="21" borderId="10" xfId="0" applyFill="1" applyBorder="1" applyAlignment="1">
      <alignment vertical="center" shrinkToFit="1"/>
    </xf>
    <xf numFmtId="0" fontId="0" fillId="21" borderId="10" xfId="0" applyFill="1" applyBorder="1" applyAlignment="1">
      <alignment vertical="center" wrapText="1" shrinkToFit="1"/>
    </xf>
    <xf numFmtId="0" fontId="0" fillId="21" borderId="10" xfId="0" applyFont="1" applyFill="1" applyBorder="1" applyAlignment="1">
      <alignment vertical="center"/>
    </xf>
    <xf numFmtId="0" fontId="0" fillId="21" borderId="10" xfId="0" applyFill="1" applyBorder="1" applyAlignment="1">
      <alignment vertical="center"/>
    </xf>
    <xf numFmtId="0" fontId="3" fillId="21" borderId="10" xfId="0" applyFont="1" applyFill="1" applyBorder="1" applyAlignment="1">
      <alignment vertical="center"/>
    </xf>
    <xf numFmtId="0" fontId="0" fillId="21" borderId="10" xfId="0" applyFill="1" applyBorder="1" applyAlignment="1">
      <alignment vertical="center"/>
    </xf>
    <xf numFmtId="178" fontId="0" fillId="0" borderId="10" xfId="0" applyNumberFormat="1" applyFont="1" applyBorder="1" applyAlignment="1">
      <alignment vertical="center" shrinkToFit="1"/>
    </xf>
    <xf numFmtId="178" fontId="0" fillId="0" borderId="10" xfId="0" applyNumberFormat="1" applyBorder="1" applyAlignment="1">
      <alignment vertical="center"/>
    </xf>
    <xf numFmtId="0" fontId="0" fillId="26" borderId="10" xfId="0" applyFont="1" applyFill="1" applyBorder="1" applyAlignment="1">
      <alignment horizontal="center" vertical="center" shrinkToFit="1"/>
    </xf>
    <xf numFmtId="178" fontId="0" fillId="26" borderId="10" xfId="0" applyNumberFormat="1" applyFont="1" applyFill="1" applyBorder="1" applyAlignment="1">
      <alignment vertical="center" shrinkToFit="1"/>
    </xf>
    <xf numFmtId="184" fontId="0" fillId="0" borderId="10" xfId="0" applyNumberFormat="1" applyFont="1" applyBorder="1" applyAlignment="1">
      <alignment vertical="center" shrinkToFit="1"/>
    </xf>
    <xf numFmtId="184" fontId="0" fillId="0" borderId="10" xfId="0" applyNumberFormat="1" applyBorder="1" applyAlignment="1">
      <alignment vertical="center"/>
    </xf>
    <xf numFmtId="184" fontId="0" fillId="0" borderId="10" xfId="0" applyNumberFormat="1" applyFont="1" applyBorder="1" applyAlignment="1">
      <alignment vertical="center" shrinkToFit="1"/>
    </xf>
    <xf numFmtId="184" fontId="0" fillId="26" borderId="10" xfId="0" applyNumberFormat="1" applyFont="1" applyFill="1" applyBorder="1" applyAlignment="1">
      <alignment vertical="center" shrinkToFit="1"/>
    </xf>
    <xf numFmtId="0" fontId="6" fillId="0" borderId="19" xfId="0" applyFont="1" applyBorder="1" applyAlignment="1">
      <alignment vertical="center"/>
    </xf>
    <xf numFmtId="0" fontId="6" fillId="0" borderId="12" xfId="0" applyFont="1" applyFill="1" applyBorder="1" applyAlignment="1">
      <alignment vertical="center" shrinkToFit="1"/>
    </xf>
    <xf numFmtId="0" fontId="13" fillId="3" borderId="10" xfId="0" applyFont="1" applyFill="1" applyBorder="1" applyAlignment="1">
      <alignment vertical="center" shrinkToFit="1"/>
    </xf>
    <xf numFmtId="0" fontId="0" fillId="3" borderId="10" xfId="0" applyFont="1" applyFill="1" applyBorder="1" applyAlignment="1">
      <alignment horizontal="left" vertical="center" wrapText="1" shrinkToFit="1"/>
    </xf>
    <xf numFmtId="38" fontId="15" fillId="0" borderId="10" xfId="49" applyFont="1" applyFill="1" applyBorder="1" applyAlignment="1">
      <alignment vertical="center" shrinkToFit="1"/>
    </xf>
    <xf numFmtId="38" fontId="20" fillId="25" borderId="10" xfId="49" applyFont="1" applyFill="1" applyBorder="1" applyAlignment="1">
      <alignment vertical="center" shrinkToFit="1"/>
    </xf>
    <xf numFmtId="38" fontId="16" fillId="0" borderId="10" xfId="49" applyFont="1" applyFill="1" applyBorder="1" applyAlignment="1">
      <alignment vertical="center" shrinkToFit="1"/>
    </xf>
    <xf numFmtId="38" fontId="22" fillId="25" borderId="10" xfId="49" applyFont="1" applyFill="1" applyBorder="1" applyAlignment="1">
      <alignment vertical="center" shrinkToFit="1"/>
    </xf>
    <xf numFmtId="38" fontId="20" fillId="25" borderId="15" xfId="49" applyFont="1" applyFill="1" applyBorder="1" applyAlignment="1">
      <alignment vertical="center" shrinkToFit="1"/>
    </xf>
    <xf numFmtId="0" fontId="0" fillId="0" borderId="19" xfId="0" applyFont="1" applyBorder="1" applyAlignment="1">
      <alignment horizontal="center" vertical="center" textRotation="255" shrinkToFit="1"/>
    </xf>
    <xf numFmtId="0" fontId="0" fillId="0" borderId="21" xfId="0" applyFont="1" applyBorder="1" applyAlignment="1">
      <alignment vertical="center" shrinkToFit="1"/>
    </xf>
    <xf numFmtId="0" fontId="0" fillId="0" borderId="11" xfId="0" applyFont="1" applyBorder="1" applyAlignment="1">
      <alignment horizontal="center" vertical="center" shrinkToFit="1"/>
    </xf>
    <xf numFmtId="0" fontId="18" fillId="25" borderId="11" xfId="0" applyFont="1" applyFill="1" applyBorder="1" applyAlignment="1">
      <alignment horizontal="center" vertical="center" shrinkToFit="1"/>
    </xf>
    <xf numFmtId="0" fontId="18" fillId="25" borderId="11" xfId="0" applyFont="1" applyFill="1" applyBorder="1" applyAlignment="1">
      <alignment horizontal="center" vertical="center" shrinkToFit="1"/>
    </xf>
    <xf numFmtId="0" fontId="5" fillId="0" borderId="11" xfId="0" applyFont="1" applyBorder="1" applyAlignment="1">
      <alignment horizontal="center" vertical="center" wrapText="1" shrinkToFit="1"/>
    </xf>
    <xf numFmtId="0" fontId="19" fillId="25" borderId="11" xfId="0" applyFont="1" applyFill="1" applyBorder="1" applyAlignment="1">
      <alignment horizontal="center" vertical="center" wrapText="1" shrinkToFit="1"/>
    </xf>
    <xf numFmtId="0" fontId="18" fillId="25" borderId="0" xfId="0" applyFont="1" applyFill="1" applyAlignment="1">
      <alignment vertical="center"/>
    </xf>
    <xf numFmtId="0" fontId="0" fillId="0" borderId="19" xfId="0" applyFont="1" applyFill="1" applyBorder="1" applyAlignment="1">
      <alignment horizontal="center" vertical="center" textRotation="255" shrinkToFit="1"/>
    </xf>
    <xf numFmtId="0" fontId="0" fillId="0" borderId="21" xfId="0" applyFont="1" applyFill="1" applyBorder="1" applyAlignment="1">
      <alignment vertical="center" shrinkToFit="1"/>
    </xf>
    <xf numFmtId="0" fontId="0" fillId="0" borderId="11" xfId="0" applyFont="1" applyFill="1" applyBorder="1" applyAlignment="1">
      <alignment horizontal="center" vertical="center" shrinkToFit="1"/>
    </xf>
    <xf numFmtId="0" fontId="0" fillId="0" borderId="11" xfId="0" applyFont="1" applyFill="1" applyBorder="1" applyAlignment="1">
      <alignment vertical="center" shrinkToFit="1"/>
    </xf>
    <xf numFmtId="0" fontId="18" fillId="25" borderId="11" xfId="0" applyFont="1" applyFill="1" applyBorder="1" applyAlignment="1">
      <alignment vertical="center" shrinkToFit="1"/>
    </xf>
    <xf numFmtId="0" fontId="0" fillId="0" borderId="11" xfId="0" applyFont="1" applyBorder="1" applyAlignment="1">
      <alignment vertical="center" shrinkToFit="1"/>
    </xf>
    <xf numFmtId="0" fontId="3" fillId="21" borderId="10" xfId="0" applyFont="1" applyFill="1" applyBorder="1" applyAlignment="1">
      <alignment vertical="center" wrapText="1"/>
    </xf>
    <xf numFmtId="176" fontId="0" fillId="21" borderId="10" xfId="0" applyNumberFormat="1" applyFont="1" applyFill="1" applyBorder="1" applyAlignment="1">
      <alignment vertical="center" wrapText="1"/>
    </xf>
    <xf numFmtId="0" fontId="0" fillId="3" borderId="10" xfId="0" applyFont="1" applyFill="1" applyBorder="1" applyAlignment="1">
      <alignment horizontal="left" vertical="center" shrinkToFit="1"/>
    </xf>
    <xf numFmtId="0" fontId="0" fillId="3" borderId="10" xfId="0" applyFont="1" applyFill="1" applyBorder="1" applyAlignment="1">
      <alignment horizontal="left" vertical="center" wrapText="1" shrinkToFit="1"/>
    </xf>
    <xf numFmtId="0" fontId="0" fillId="0" borderId="0" xfId="0" applyFill="1" applyBorder="1" applyAlignment="1">
      <alignment horizontal="left"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3" fontId="0" fillId="0" borderId="10" xfId="0" applyNumberFormat="1" applyFont="1" applyBorder="1" applyAlignment="1">
      <alignment vertical="center" shrinkToFit="1"/>
    </xf>
    <xf numFmtId="0" fontId="0" fillId="0" borderId="10" xfId="0" applyFont="1" applyBorder="1" applyAlignment="1">
      <alignment vertical="center" shrinkToFit="1"/>
    </xf>
    <xf numFmtId="0" fontId="0" fillId="0" borderId="12" xfId="0" applyFont="1" applyBorder="1" applyAlignment="1">
      <alignment horizontal="center" vertical="center" shrinkToFit="1"/>
    </xf>
    <xf numFmtId="178" fontId="0" fillId="0" borderId="10" xfId="0" applyNumberFormat="1" applyFont="1" applyBorder="1" applyAlignment="1">
      <alignment horizontal="center" vertical="center" shrinkToFit="1"/>
    </xf>
    <xf numFmtId="0" fontId="0" fillId="0" borderId="11" xfId="0" applyFont="1" applyBorder="1" applyAlignment="1">
      <alignment horizontal="center" vertical="center" shrinkToFit="1"/>
    </xf>
    <xf numFmtId="38" fontId="0" fillId="0" borderId="10" xfId="49" applyFont="1" applyBorder="1" applyAlignment="1">
      <alignment vertical="center" shrinkToFit="1"/>
    </xf>
    <xf numFmtId="3" fontId="0" fillId="0" borderId="10" xfId="0" applyNumberFormat="1" applyFont="1" applyBorder="1" applyAlignment="1">
      <alignment horizontal="center" vertical="center" shrinkToFit="1"/>
    </xf>
    <xf numFmtId="0" fontId="0" fillId="0" borderId="10" xfId="0" applyFont="1" applyBorder="1" applyAlignment="1">
      <alignment horizontal="center" shrinkToFit="1"/>
    </xf>
    <xf numFmtId="38" fontId="0" fillId="0" borderId="10" xfId="49" applyFont="1" applyBorder="1" applyAlignment="1">
      <alignment horizontal="right" vertical="center" shrinkToFit="1"/>
    </xf>
    <xf numFmtId="0" fontId="0" fillId="0" borderId="10" xfId="0" applyFont="1" applyBorder="1" applyAlignment="1">
      <alignment vertical="center" wrapText="1" shrinkToFit="1"/>
    </xf>
    <xf numFmtId="3" fontId="0" fillId="0" borderId="0" xfId="0" applyNumberFormat="1" applyFont="1" applyBorder="1" applyAlignment="1">
      <alignment vertical="center" shrinkToFit="1"/>
    </xf>
    <xf numFmtId="3" fontId="0" fillId="0" borderId="10" xfId="0" applyNumberFormat="1" applyFont="1" applyFill="1" applyBorder="1" applyAlignment="1">
      <alignment horizontal="center" vertical="center" shrinkToFit="1"/>
    </xf>
    <xf numFmtId="0" fontId="0" fillId="0" borderId="11" xfId="0" applyFont="1" applyBorder="1" applyAlignment="1">
      <alignment vertical="center" shrinkToFit="1"/>
    </xf>
    <xf numFmtId="0" fontId="0" fillId="0" borderId="19" xfId="0" applyFont="1" applyBorder="1" applyAlignment="1">
      <alignment horizontal="center" vertical="center" shrinkToFit="1"/>
    </xf>
    <xf numFmtId="0" fontId="0" fillId="0" borderId="16" xfId="0" applyFont="1" applyBorder="1" applyAlignment="1">
      <alignment horizontal="center" vertical="center" shrinkToFit="1"/>
    </xf>
    <xf numFmtId="3" fontId="0" fillId="0" borderId="10" xfId="0" applyNumberFormat="1" applyFont="1" applyFill="1" applyBorder="1" applyAlignment="1">
      <alignment vertical="center" shrinkToFit="1"/>
    </xf>
    <xf numFmtId="0" fontId="0" fillId="0" borderId="11"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8" xfId="0" applyFont="1" applyBorder="1" applyAlignment="1">
      <alignment vertical="center" shrinkToFit="1"/>
    </xf>
    <xf numFmtId="0" fontId="0" fillId="0" borderId="21" xfId="0" applyFont="1" applyBorder="1" applyAlignment="1">
      <alignment vertical="center" shrinkToFit="1"/>
    </xf>
    <xf numFmtId="0" fontId="0" fillId="0" borderId="12" xfId="0" applyFont="1" applyBorder="1" applyAlignment="1">
      <alignment horizontal="center" vertical="center" textRotation="255" shrinkToFit="1"/>
    </xf>
    <xf numFmtId="0" fontId="13" fillId="0" borderId="22" xfId="0" applyFont="1" applyBorder="1" applyAlignment="1">
      <alignment vertical="center" shrinkToFit="1"/>
    </xf>
    <xf numFmtId="0" fontId="0" fillId="0" borderId="23" xfId="0" applyFont="1" applyBorder="1" applyAlignment="1">
      <alignment horizontal="left" vertical="center" wrapText="1" shrinkToFit="1"/>
    </xf>
    <xf numFmtId="0" fontId="0" fillId="0" borderId="24" xfId="0" applyFont="1" applyBorder="1" applyAlignment="1">
      <alignment horizontal="left" vertical="center" shrinkToFit="1"/>
    </xf>
    <xf numFmtId="0" fontId="0" fillId="0" borderId="25" xfId="0" applyFont="1" applyBorder="1" applyAlignment="1">
      <alignment horizontal="left" vertical="center" wrapText="1" shrinkToFit="1"/>
    </xf>
    <xf numFmtId="0" fontId="0" fillId="0" borderId="12" xfId="0" applyFont="1" applyBorder="1" applyAlignment="1">
      <alignment horizontal="center" vertical="center" textRotation="255" shrinkToFit="1"/>
    </xf>
    <xf numFmtId="0" fontId="13" fillId="0" borderId="22" xfId="0" applyFont="1" applyFill="1" applyBorder="1" applyAlignment="1">
      <alignment vertical="center" shrinkToFit="1"/>
    </xf>
    <xf numFmtId="0" fontId="0" fillId="0" borderId="24" xfId="0" applyFont="1" applyBorder="1" applyAlignment="1">
      <alignment horizontal="left" vertical="center" shrinkToFit="1"/>
    </xf>
    <xf numFmtId="0" fontId="0" fillId="0" borderId="25" xfId="0" applyFont="1" applyBorder="1" applyAlignment="1">
      <alignment horizontal="left" vertical="center" wrapText="1" shrinkToFit="1"/>
    </xf>
    <xf numFmtId="0" fontId="0" fillId="0" borderId="18" xfId="0" applyBorder="1" applyAlignment="1">
      <alignment vertical="center" shrinkToFit="1"/>
    </xf>
    <xf numFmtId="0" fontId="0" fillId="0" borderId="21" xfId="0" applyBorder="1" applyAlignment="1">
      <alignment vertical="center" shrinkToFit="1"/>
    </xf>
    <xf numFmtId="0" fontId="0" fillId="0" borderId="12" xfId="0" applyBorder="1" applyAlignment="1">
      <alignment horizontal="center" vertical="center" textRotation="255" shrinkToFit="1"/>
    </xf>
    <xf numFmtId="0" fontId="0" fillId="3" borderId="22" xfId="0" applyFill="1" applyBorder="1" applyAlignment="1">
      <alignment vertical="center" shrinkToFit="1"/>
    </xf>
    <xf numFmtId="0" fontId="0" fillId="3" borderId="23" xfId="0" applyFill="1" applyBorder="1" applyAlignment="1">
      <alignment horizontal="left" vertical="center" wrapText="1" shrinkToFit="1"/>
    </xf>
    <xf numFmtId="0" fontId="0" fillId="3" borderId="24" xfId="0" applyFill="1" applyBorder="1" applyAlignment="1">
      <alignment horizontal="left" vertical="center" shrinkToFit="1"/>
    </xf>
    <xf numFmtId="0" fontId="0" fillId="3" borderId="25" xfId="0" applyFill="1" applyBorder="1" applyAlignment="1">
      <alignment horizontal="left" vertical="center" wrapText="1" shrinkToFit="1"/>
    </xf>
    <xf numFmtId="0" fontId="0" fillId="0" borderId="23" xfId="0" applyFont="1" applyBorder="1" applyAlignment="1">
      <alignment horizontal="left" vertical="top" wrapText="1" shrinkToFit="1"/>
    </xf>
    <xf numFmtId="0" fontId="0" fillId="0" borderId="25" xfId="0" applyFont="1" applyBorder="1" applyAlignment="1">
      <alignment horizontal="left" vertical="top" wrapText="1" shrinkToFit="1"/>
    </xf>
    <xf numFmtId="0" fontId="0" fillId="0" borderId="0" xfId="0" applyFont="1" applyBorder="1" applyAlignment="1">
      <alignment horizontal="left" vertical="top" wrapText="1" shrinkToFit="1"/>
    </xf>
    <xf numFmtId="0" fontId="13" fillId="0" borderId="22" xfId="0" applyFont="1" applyFill="1" applyBorder="1" applyAlignment="1">
      <alignment horizontal="left" vertical="center" shrinkToFit="1"/>
    </xf>
    <xf numFmtId="0" fontId="5" fillId="0" borderId="23" xfId="0" applyFont="1" applyBorder="1" applyAlignment="1">
      <alignment horizontal="left" vertical="center" wrapText="1" shrinkToFit="1"/>
    </xf>
    <xf numFmtId="0" fontId="5" fillId="0" borderId="25" xfId="0" applyFont="1" applyBorder="1" applyAlignment="1">
      <alignment horizontal="left" vertical="center" wrapText="1" shrinkToFit="1"/>
    </xf>
    <xf numFmtId="183" fontId="0" fillId="0" borderId="11" xfId="0" applyNumberFormat="1" applyFont="1" applyFill="1" applyBorder="1" applyAlignment="1">
      <alignment vertical="center" shrinkToFit="1"/>
    </xf>
    <xf numFmtId="183" fontId="18" fillId="25" borderId="11" xfId="0" applyNumberFormat="1" applyFont="1" applyFill="1" applyBorder="1" applyAlignment="1">
      <alignment vertical="center" shrinkToFit="1"/>
    </xf>
    <xf numFmtId="0" fontId="0" fillId="0" borderId="11" xfId="0" applyFont="1" applyFill="1" applyBorder="1" applyAlignment="1">
      <alignment vertical="center" shrinkToFit="1"/>
    </xf>
    <xf numFmtId="0" fontId="0" fillId="0" borderId="15" xfId="0" applyFont="1" applyFill="1" applyBorder="1" applyAlignment="1">
      <alignment horizontal="center" vertical="center" shrinkToFit="1"/>
    </xf>
    <xf numFmtId="183" fontId="0" fillId="0" borderId="15" xfId="0" applyNumberFormat="1" applyFont="1" applyFill="1" applyBorder="1" applyAlignment="1">
      <alignment vertical="center" shrinkToFit="1"/>
    </xf>
    <xf numFmtId="183" fontId="18" fillId="25" borderId="15" xfId="0" applyNumberFormat="1" applyFont="1" applyFill="1" applyBorder="1" applyAlignment="1">
      <alignment vertical="center" shrinkToFit="1"/>
    </xf>
    <xf numFmtId="0" fontId="0" fillId="0" borderId="26" xfId="0" applyFont="1" applyFill="1" applyBorder="1" applyAlignment="1">
      <alignment vertical="center" shrinkToFit="1"/>
    </xf>
    <xf numFmtId="0" fontId="0" fillId="0" borderId="26"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18" fillId="25" borderId="26" xfId="0" applyFont="1" applyFill="1" applyBorder="1" applyAlignment="1">
      <alignment horizontal="center" vertical="center" shrinkToFit="1"/>
    </xf>
    <xf numFmtId="183" fontId="0" fillId="0" borderId="26" xfId="0" applyNumberFormat="1" applyFont="1" applyFill="1" applyBorder="1" applyAlignment="1">
      <alignment vertical="center" shrinkToFit="1"/>
    </xf>
    <xf numFmtId="183" fontId="18" fillId="25" borderId="26" xfId="0" applyNumberFormat="1" applyFont="1" applyFill="1" applyBorder="1" applyAlignment="1">
      <alignment vertical="center" shrinkToFit="1"/>
    </xf>
    <xf numFmtId="0" fontId="0" fillId="0" borderId="26" xfId="0" applyFont="1" applyFill="1" applyBorder="1" applyAlignment="1">
      <alignment vertical="center" shrinkToFit="1"/>
    </xf>
    <xf numFmtId="0" fontId="0" fillId="0" borderId="27" xfId="0" applyFont="1" applyFill="1" applyBorder="1" applyAlignment="1">
      <alignment vertical="center" shrinkToFit="1"/>
    </xf>
    <xf numFmtId="0" fontId="0" fillId="0" borderId="15" xfId="0" applyFont="1" applyFill="1" applyBorder="1" applyAlignment="1">
      <alignment horizontal="right" vertical="center" shrinkToFit="1"/>
    </xf>
    <xf numFmtId="0" fontId="18" fillId="25" borderId="15" xfId="0" applyFont="1" applyFill="1" applyBorder="1" applyAlignment="1">
      <alignment horizontal="right" vertical="center" shrinkToFit="1"/>
    </xf>
    <xf numFmtId="0" fontId="0" fillId="0" borderId="15" xfId="0" applyFont="1" applyFill="1" applyBorder="1" applyAlignment="1">
      <alignment horizontal="right" vertical="center" shrinkToFit="1"/>
    </xf>
    <xf numFmtId="0" fontId="0" fillId="0" borderId="28" xfId="0" applyFont="1" applyFill="1" applyBorder="1" applyAlignment="1">
      <alignment vertical="center" shrinkToFit="1"/>
    </xf>
    <xf numFmtId="0" fontId="0" fillId="0" borderId="28"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18" fillId="25" borderId="28" xfId="0" applyFont="1" applyFill="1" applyBorder="1" applyAlignment="1">
      <alignment horizontal="center" vertical="center" shrinkToFit="1"/>
    </xf>
    <xf numFmtId="183" fontId="0" fillId="0" borderId="28" xfId="0" applyNumberFormat="1" applyFont="1" applyFill="1" applyBorder="1" applyAlignment="1">
      <alignment vertical="center" shrinkToFit="1"/>
    </xf>
    <xf numFmtId="183" fontId="18" fillId="25" borderId="28" xfId="0" applyNumberFormat="1" applyFont="1" applyFill="1" applyBorder="1" applyAlignment="1">
      <alignment vertical="center" shrinkToFit="1"/>
    </xf>
    <xf numFmtId="0" fontId="0" fillId="0" borderId="28" xfId="0" applyFont="1" applyFill="1" applyBorder="1" applyAlignment="1">
      <alignment vertical="center" shrinkToFit="1"/>
    </xf>
    <xf numFmtId="0" fontId="0" fillId="0" borderId="22" xfId="0" applyFont="1" applyFill="1" applyBorder="1" applyAlignment="1">
      <alignment vertical="center" shrinkToFit="1"/>
    </xf>
    <xf numFmtId="0" fontId="0" fillId="0" borderId="24" xfId="0" applyFont="1" applyFill="1" applyBorder="1" applyAlignment="1">
      <alignment vertical="center" shrinkToFit="1"/>
    </xf>
    <xf numFmtId="0" fontId="0" fillId="0" borderId="24"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18" fillId="25" borderId="24" xfId="0" applyFont="1" applyFill="1" applyBorder="1" applyAlignment="1">
      <alignment horizontal="center" vertical="center" shrinkToFit="1"/>
    </xf>
    <xf numFmtId="183" fontId="0" fillId="0" borderId="24" xfId="0" applyNumberFormat="1" applyFont="1" applyFill="1" applyBorder="1" applyAlignment="1">
      <alignment vertical="center" shrinkToFit="1"/>
    </xf>
    <xf numFmtId="183" fontId="18" fillId="25" borderId="24" xfId="0" applyNumberFormat="1" applyFont="1" applyFill="1" applyBorder="1" applyAlignment="1">
      <alignment vertical="center" shrinkToFit="1"/>
    </xf>
    <xf numFmtId="0" fontId="0" fillId="0" borderId="24" xfId="0" applyFont="1" applyFill="1" applyBorder="1" applyAlignment="1">
      <alignment vertical="center" shrinkToFit="1"/>
    </xf>
    <xf numFmtId="0" fontId="0" fillId="0" borderId="25" xfId="0" applyFont="1" applyFill="1" applyBorder="1" applyAlignment="1">
      <alignment vertical="center" shrinkToFit="1"/>
    </xf>
    <xf numFmtId="0" fontId="0" fillId="0" borderId="23" xfId="0" applyFont="1" applyFill="1" applyBorder="1" applyAlignment="1">
      <alignment vertical="center" shrinkToFit="1"/>
    </xf>
    <xf numFmtId="0" fontId="18" fillId="25" borderId="11" xfId="0" applyFont="1" applyFill="1" applyBorder="1" applyAlignment="1">
      <alignment horizontal="right" vertical="center" shrinkToFit="1"/>
    </xf>
    <xf numFmtId="183" fontId="0" fillId="0" borderId="11" xfId="0" applyNumberFormat="1" applyFont="1" applyFill="1" applyBorder="1" applyAlignment="1">
      <alignment vertical="center" shrinkToFit="1"/>
    </xf>
    <xf numFmtId="183" fontId="0" fillId="0" borderId="15" xfId="0" applyNumberFormat="1" applyFont="1" applyFill="1" applyBorder="1" applyAlignment="1">
      <alignment vertical="center" shrinkToFit="1"/>
    </xf>
    <xf numFmtId="0" fontId="18" fillId="25" borderId="26" xfId="0" applyFont="1" applyFill="1" applyBorder="1" applyAlignment="1">
      <alignment horizontal="right" vertical="center" shrinkToFit="1"/>
    </xf>
    <xf numFmtId="183" fontId="0" fillId="0" borderId="26" xfId="0" applyNumberFormat="1" applyFont="1" applyFill="1" applyBorder="1" applyAlignment="1">
      <alignment vertical="center" shrinkToFit="1"/>
    </xf>
    <xf numFmtId="0" fontId="18" fillId="25" borderId="28" xfId="0" applyFont="1" applyFill="1" applyBorder="1" applyAlignment="1">
      <alignment horizontal="right" vertical="center" shrinkToFit="1"/>
    </xf>
    <xf numFmtId="183" fontId="0" fillId="0" borderId="28" xfId="0" applyNumberFormat="1" applyFont="1" applyFill="1" applyBorder="1" applyAlignment="1">
      <alignment vertical="center" shrinkToFit="1"/>
    </xf>
    <xf numFmtId="0" fontId="18" fillId="25" borderId="24" xfId="0" applyFont="1" applyFill="1" applyBorder="1" applyAlignment="1">
      <alignment horizontal="right" vertical="center" shrinkToFit="1"/>
    </xf>
    <xf numFmtId="183" fontId="0" fillId="0" borderId="24" xfId="0" applyNumberFormat="1" applyFont="1" applyFill="1" applyBorder="1" applyAlignment="1">
      <alignment vertical="center" shrinkToFit="1"/>
    </xf>
    <xf numFmtId="0" fontId="0" fillId="0" borderId="18" xfId="0" applyFont="1" applyFill="1" applyBorder="1" applyAlignment="1">
      <alignment vertical="center" shrinkToFit="1"/>
    </xf>
    <xf numFmtId="0" fontId="0" fillId="0" borderId="21" xfId="0" applyFont="1" applyFill="1" applyBorder="1" applyAlignment="1">
      <alignment vertical="center" shrinkToFit="1"/>
    </xf>
    <xf numFmtId="0" fontId="0" fillId="0" borderId="12" xfId="0" applyFont="1" applyFill="1" applyBorder="1" applyAlignment="1">
      <alignment horizontal="center" vertical="center" textRotation="255" shrinkToFit="1"/>
    </xf>
    <xf numFmtId="0" fontId="0" fillId="0" borderId="12" xfId="0" applyFont="1" applyFill="1" applyBorder="1" applyAlignment="1">
      <alignment horizontal="center" vertical="center" textRotation="255" shrinkToFit="1"/>
    </xf>
    <xf numFmtId="0" fontId="0" fillId="0" borderId="23" xfId="0" applyFont="1" applyFill="1" applyBorder="1" applyAlignment="1">
      <alignment horizontal="left" vertical="center" wrapText="1" shrinkToFit="1"/>
    </xf>
    <xf numFmtId="0" fontId="0" fillId="0" borderId="24" xfId="0" applyFont="1" applyFill="1" applyBorder="1" applyAlignment="1">
      <alignment horizontal="left" vertical="center" shrinkToFit="1"/>
    </xf>
    <xf numFmtId="0" fontId="0" fillId="0" borderId="25" xfId="0" applyFont="1" applyFill="1" applyBorder="1" applyAlignment="1">
      <alignment horizontal="left" vertical="center" wrapText="1" shrinkToFit="1"/>
    </xf>
    <xf numFmtId="0" fontId="0" fillId="0" borderId="22" xfId="0" applyFont="1" applyBorder="1" applyAlignment="1">
      <alignment vertical="center" shrinkToFit="1"/>
    </xf>
    <xf numFmtId="0" fontId="5" fillId="0" borderId="23" xfId="0" applyFont="1" applyBorder="1" applyAlignment="1">
      <alignment horizontal="left" vertical="top" wrapText="1" shrinkToFit="1"/>
    </xf>
    <xf numFmtId="0" fontId="5" fillId="0" borderId="25" xfId="0" applyFont="1" applyBorder="1" applyAlignment="1">
      <alignment horizontal="left" vertical="top" wrapText="1" shrinkToFit="1"/>
    </xf>
    <xf numFmtId="0" fontId="0" fillId="0" borderId="22" xfId="0" applyFont="1" applyBorder="1" applyAlignment="1">
      <alignment vertical="center" shrinkToFit="1"/>
    </xf>
    <xf numFmtId="0" fontId="0" fillId="0" borderId="29" xfId="0" applyFont="1" applyBorder="1" applyAlignment="1">
      <alignment vertical="center" wrapText="1" shrinkToFit="1"/>
    </xf>
    <xf numFmtId="0" fontId="0" fillId="0" borderId="23" xfId="0" applyFont="1" applyBorder="1" applyAlignment="1">
      <alignment horizontal="left" vertical="center" wrapText="1" shrinkToFit="1"/>
    </xf>
    <xf numFmtId="0" fontId="0" fillId="21" borderId="10" xfId="0" applyFont="1" applyFill="1" applyBorder="1" applyAlignment="1">
      <alignment horizontal="left" vertical="center" wrapText="1" shrinkToFit="1"/>
    </xf>
    <xf numFmtId="0" fontId="0" fillId="0" borderId="16" xfId="0" applyFont="1" applyBorder="1" applyAlignment="1">
      <alignment horizontal="center" vertical="center" textRotation="255" shrinkToFit="1"/>
    </xf>
    <xf numFmtId="0" fontId="0" fillId="0" borderId="23" xfId="0" applyFill="1" applyBorder="1" applyAlignment="1">
      <alignment horizontal="left" vertical="center" wrapText="1" shrinkToFit="1"/>
    </xf>
    <xf numFmtId="0" fontId="0" fillId="21" borderId="10" xfId="0" applyFill="1" applyBorder="1" applyAlignment="1">
      <alignment horizontal="left" vertical="center" wrapText="1" shrinkToFit="1"/>
    </xf>
    <xf numFmtId="0" fontId="0" fillId="0" borderId="10" xfId="0" applyBorder="1" applyAlignment="1">
      <alignment vertical="center" wrapText="1" shrinkToFit="1"/>
    </xf>
    <xf numFmtId="0" fontId="0" fillId="0" borderId="23" xfId="0" applyBorder="1" applyAlignment="1">
      <alignment horizontal="left" vertical="center" wrapText="1" shrinkToFit="1"/>
    </xf>
    <xf numFmtId="0" fontId="29" fillId="0" borderId="0" xfId="0" applyFont="1" applyAlignment="1">
      <alignment horizontal="right" vertical="center"/>
    </xf>
    <xf numFmtId="0" fontId="29" fillId="27" borderId="10" xfId="0" applyFont="1" applyFill="1" applyBorder="1" applyAlignment="1">
      <alignment horizontal="center" vertical="center" shrinkToFit="1"/>
    </xf>
    <xf numFmtId="3" fontId="29" fillId="24" borderId="10" xfId="0" applyNumberFormat="1" applyFont="1" applyFill="1" applyBorder="1" applyAlignment="1">
      <alignment vertical="center" shrinkToFit="1"/>
    </xf>
    <xf numFmtId="3" fontId="29" fillId="27" borderId="10" xfId="0" applyNumberFormat="1" applyFont="1" applyFill="1" applyBorder="1" applyAlignment="1">
      <alignment vertical="center" shrinkToFit="1"/>
    </xf>
    <xf numFmtId="0" fontId="29" fillId="0" borderId="0" xfId="0" applyFont="1" applyAlignment="1">
      <alignment vertical="center"/>
    </xf>
    <xf numFmtId="178" fontId="0" fillId="0" borderId="30" xfId="0" applyNumberFormat="1" applyFont="1" applyBorder="1" applyAlignment="1">
      <alignment horizontal="center" vertical="center" shrinkToFit="1"/>
    </xf>
    <xf numFmtId="178" fontId="18" fillId="25" borderId="31" xfId="0" applyNumberFormat="1" applyFont="1" applyFill="1" applyBorder="1" applyAlignment="1">
      <alignment horizontal="center" vertical="center" shrinkToFit="1"/>
    </xf>
    <xf numFmtId="178" fontId="0" fillId="0" borderId="31" xfId="0" applyNumberFormat="1" applyFont="1" applyBorder="1" applyAlignment="1">
      <alignment horizontal="center" vertical="center" shrinkToFit="1"/>
    </xf>
    <xf numFmtId="178" fontId="18" fillId="25" borderId="31" xfId="0" applyNumberFormat="1" applyFont="1" applyFill="1" applyBorder="1" applyAlignment="1">
      <alignment horizontal="center" vertical="center" shrinkToFit="1"/>
    </xf>
    <xf numFmtId="178" fontId="0" fillId="0" borderId="31" xfId="0" applyNumberFormat="1" applyFont="1" applyBorder="1" applyAlignment="1">
      <alignment horizontal="center" vertical="center" shrinkToFit="1"/>
    </xf>
    <xf numFmtId="178" fontId="18" fillId="25" borderId="32" xfId="0" applyNumberFormat="1" applyFont="1" applyFill="1" applyBorder="1" applyAlignment="1">
      <alignment horizontal="center" vertical="center" shrinkToFit="1"/>
    </xf>
    <xf numFmtId="178" fontId="0" fillId="0" borderId="30" xfId="0" applyNumberFormat="1" applyFont="1" applyBorder="1" applyAlignment="1">
      <alignment horizontal="center" vertical="center" shrinkToFit="1"/>
    </xf>
    <xf numFmtId="184" fontId="0" fillId="0" borderId="10" xfId="0" applyNumberFormat="1" applyFont="1" applyFill="1" applyBorder="1" applyAlignment="1">
      <alignment horizontal="center" vertical="center" shrinkToFit="1"/>
    </xf>
    <xf numFmtId="184" fontId="18" fillId="25" borderId="10" xfId="0" applyNumberFormat="1" applyFont="1" applyFill="1" applyBorder="1" applyAlignment="1">
      <alignment vertical="center" shrinkToFit="1"/>
    </xf>
    <xf numFmtId="0" fontId="18" fillId="25" borderId="0" xfId="0" applyFont="1" applyFill="1" applyBorder="1" applyAlignment="1">
      <alignment horizontal="center" vertical="center" shrinkToFit="1"/>
    </xf>
    <xf numFmtId="0" fontId="18" fillId="25" borderId="10" xfId="0" applyFont="1" applyFill="1" applyBorder="1" applyAlignment="1">
      <alignment horizontal="center" vertical="center" shrinkToFit="1"/>
    </xf>
    <xf numFmtId="3" fontId="18" fillId="25" borderId="10" xfId="0" applyNumberFormat="1" applyFont="1" applyFill="1" applyBorder="1" applyAlignment="1">
      <alignment vertical="center" shrinkToFit="1"/>
    </xf>
    <xf numFmtId="0" fontId="18" fillId="25" borderId="0" xfId="0" applyFont="1" applyFill="1" applyAlignment="1">
      <alignment vertical="center" shrinkToFit="1"/>
    </xf>
    <xf numFmtId="0" fontId="18" fillId="25" borderId="10" xfId="0" applyFont="1" applyFill="1" applyBorder="1" applyAlignment="1">
      <alignment vertical="center" shrinkToFit="1"/>
    </xf>
    <xf numFmtId="0" fontId="18" fillId="25" borderId="12" xfId="0" applyFont="1" applyFill="1" applyBorder="1" applyAlignment="1">
      <alignment horizontal="center" vertical="center" shrinkToFit="1"/>
    </xf>
    <xf numFmtId="178" fontId="18" fillId="25" borderId="10" xfId="0" applyNumberFormat="1" applyFont="1" applyFill="1" applyBorder="1" applyAlignment="1">
      <alignment horizontal="center" vertical="center" shrinkToFit="1"/>
    </xf>
    <xf numFmtId="0" fontId="18" fillId="25" borderId="11" xfId="0" applyFont="1" applyFill="1" applyBorder="1" applyAlignment="1">
      <alignment vertical="center" shrinkToFit="1"/>
    </xf>
    <xf numFmtId="38" fontId="18" fillId="25" borderId="10" xfId="49" applyFont="1" applyFill="1" applyBorder="1" applyAlignment="1">
      <alignment vertical="center" shrinkToFit="1"/>
    </xf>
    <xf numFmtId="3" fontId="18" fillId="25" borderId="10" xfId="0" applyNumberFormat="1" applyFont="1" applyFill="1" applyBorder="1" applyAlignment="1">
      <alignment horizontal="center" vertical="center" shrinkToFit="1"/>
    </xf>
    <xf numFmtId="0" fontId="18" fillId="25" borderId="0" xfId="0" applyFont="1" applyFill="1" applyAlignment="1">
      <alignment horizontal="center" vertical="center" shrinkToFit="1"/>
    </xf>
    <xf numFmtId="38" fontId="18" fillId="25" borderId="10" xfId="49" applyFont="1" applyFill="1" applyBorder="1" applyAlignment="1">
      <alignment horizontal="right" vertical="center" shrinkToFit="1"/>
    </xf>
    <xf numFmtId="176" fontId="18" fillId="25" borderId="12" xfId="0" applyNumberFormat="1" applyFont="1" applyFill="1" applyBorder="1" applyAlignment="1">
      <alignment vertical="center" shrinkToFit="1"/>
    </xf>
    <xf numFmtId="176" fontId="18" fillId="25" borderId="18" xfId="0" applyNumberFormat="1" applyFont="1" applyFill="1" applyBorder="1" applyAlignment="1">
      <alignment horizontal="center" vertical="center" shrinkToFit="1"/>
    </xf>
    <xf numFmtId="176" fontId="18" fillId="25" borderId="12" xfId="0" applyNumberFormat="1" applyFont="1" applyFill="1" applyBorder="1" applyAlignment="1">
      <alignment horizontal="center" vertical="center" shrinkToFit="1"/>
    </xf>
    <xf numFmtId="22" fontId="12" fillId="25" borderId="0" xfId="0" applyNumberFormat="1" applyFont="1" applyFill="1" applyAlignment="1">
      <alignment vertical="center" shrinkToFit="1"/>
    </xf>
    <xf numFmtId="0" fontId="0" fillId="0" borderId="15" xfId="0" applyFont="1" applyBorder="1" applyAlignment="1">
      <alignment horizontal="left" vertical="center" wrapText="1" shrinkToFit="1"/>
    </xf>
    <xf numFmtId="0" fontId="0" fillId="0" borderId="33"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11" xfId="0" applyBorder="1" applyAlignment="1">
      <alignment horizontal="center" vertical="center" shrinkToFit="1"/>
    </xf>
    <xf numFmtId="0" fontId="5" fillId="0" borderId="15" xfId="0" applyFont="1" applyBorder="1" applyAlignment="1">
      <alignment horizontal="left" vertical="center" wrapText="1" shrinkToFit="1"/>
    </xf>
    <xf numFmtId="0" fontId="0" fillId="0" borderId="11"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11" xfId="0" applyFont="1" applyBorder="1" applyAlignment="1">
      <alignment horizontal="left" vertical="center" wrapText="1" shrinkToFit="1"/>
    </xf>
    <xf numFmtId="0" fontId="0" fillId="0" borderId="15"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3" borderId="11" xfId="0" applyFont="1" applyFill="1" applyBorder="1" applyAlignment="1">
      <alignment horizontal="center" vertical="center" shrinkToFit="1"/>
    </xf>
    <xf numFmtId="0" fontId="0" fillId="3" borderId="15" xfId="0" applyFont="1" applyFill="1" applyBorder="1" applyAlignment="1">
      <alignment horizontal="center" vertical="center" shrinkToFit="1"/>
    </xf>
    <xf numFmtId="0" fontId="0" fillId="0" borderId="10" xfId="0" applyFont="1" applyBorder="1" applyAlignment="1">
      <alignment horizontal="center" vertical="center" shrinkToFit="1"/>
    </xf>
    <xf numFmtId="0" fontId="5" fillId="0" borderId="11" xfId="0" applyFont="1" applyBorder="1" applyAlignment="1">
      <alignment horizontal="left" vertical="center" wrapText="1" shrinkToFit="1"/>
    </xf>
    <xf numFmtId="0" fontId="0" fillId="0" borderId="17" xfId="0" applyFont="1" applyBorder="1" applyAlignment="1">
      <alignment horizontal="right" vertical="center" shrinkToFit="1"/>
    </xf>
    <xf numFmtId="0" fontId="0" fillId="0" borderId="18" xfId="0" applyFont="1" applyBorder="1" applyAlignment="1">
      <alignment horizontal="right" vertical="center" shrinkToFit="1"/>
    </xf>
    <xf numFmtId="0" fontId="0" fillId="0" borderId="1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176" fontId="0" fillId="0" borderId="19" xfId="0" applyNumberFormat="1" applyFont="1" applyBorder="1" applyAlignment="1">
      <alignment horizontal="center" vertical="center" shrinkToFit="1"/>
    </xf>
    <xf numFmtId="176" fontId="0" fillId="0" borderId="16" xfId="0" applyNumberFormat="1" applyFont="1" applyBorder="1" applyAlignment="1">
      <alignment horizontal="center" vertical="center" shrinkToFit="1"/>
    </xf>
    <xf numFmtId="176" fontId="0" fillId="0" borderId="12" xfId="0" applyNumberFormat="1" applyFont="1" applyBorder="1" applyAlignment="1">
      <alignment horizontal="center" vertical="center" shrinkToFit="1"/>
    </xf>
    <xf numFmtId="0" fontId="0" fillId="0" borderId="15" xfId="0" applyBorder="1" applyAlignment="1">
      <alignment horizontal="center" vertical="center" shrinkToFit="1"/>
    </xf>
    <xf numFmtId="176" fontId="0" fillId="0" borderId="19" xfId="0" applyNumberFormat="1" applyBorder="1" applyAlignment="1">
      <alignment horizontal="center" vertical="center" shrinkToFit="1"/>
    </xf>
    <xf numFmtId="176" fontId="0" fillId="0" borderId="16" xfId="0" applyNumberFormat="1" applyBorder="1" applyAlignment="1">
      <alignment horizontal="center" vertical="center" shrinkToFit="1"/>
    </xf>
    <xf numFmtId="0" fontId="0" fillId="0" borderId="11"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4" fillId="21" borderId="19" xfId="0" applyFont="1" applyFill="1" applyBorder="1" applyAlignment="1">
      <alignment horizontal="left" vertical="center" shrinkToFit="1"/>
    </xf>
    <xf numFmtId="0" fontId="4" fillId="21" borderId="16" xfId="0" applyFont="1" applyFill="1" applyBorder="1" applyAlignment="1">
      <alignment horizontal="left" vertical="center" shrinkToFit="1"/>
    </xf>
    <xf numFmtId="0" fontId="4" fillId="21" borderId="12" xfId="0" applyFont="1" applyFill="1" applyBorder="1" applyAlignment="1">
      <alignment horizontal="left"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1" xfId="0" applyFont="1" applyBorder="1" applyAlignment="1">
      <alignment horizontal="left" vertical="center" shrinkToFit="1"/>
    </xf>
    <xf numFmtId="0" fontId="0" fillId="0" borderId="15" xfId="0" applyFont="1" applyBorder="1" applyAlignment="1">
      <alignment horizontal="left" vertical="center" shrinkToFit="1"/>
    </xf>
    <xf numFmtId="0" fontId="0" fillId="3" borderId="10" xfId="0" applyFill="1" applyBorder="1" applyAlignment="1">
      <alignment horizontal="center" vertical="center" shrinkToFit="1"/>
    </xf>
    <xf numFmtId="0" fontId="0" fillId="3" borderId="11" xfId="0" applyFill="1" applyBorder="1" applyAlignment="1">
      <alignment horizontal="center" vertical="center" shrinkToFit="1"/>
    </xf>
    <xf numFmtId="0" fontId="0" fillId="3" borderId="15" xfId="0" applyFill="1" applyBorder="1" applyAlignment="1">
      <alignment horizontal="center" vertical="center" shrinkToFit="1"/>
    </xf>
    <xf numFmtId="0" fontId="4" fillId="0" borderId="19" xfId="0" applyFont="1" applyBorder="1" applyAlignment="1">
      <alignment horizontal="center" vertical="center" shrinkToFit="1"/>
    </xf>
    <xf numFmtId="0" fontId="4" fillId="0" borderId="12"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11" xfId="0" applyFont="1" applyBorder="1" applyAlignment="1">
      <alignment horizontal="left" vertical="center" wrapText="1" shrinkToFit="1"/>
    </xf>
    <xf numFmtId="0" fontId="0" fillId="0" borderId="15" xfId="0" applyFont="1" applyBorder="1" applyAlignment="1">
      <alignment horizontal="left" vertical="center" wrapText="1" shrinkToFit="1"/>
    </xf>
    <xf numFmtId="0" fontId="5" fillId="0" borderId="11" xfId="0" applyFont="1" applyFill="1" applyBorder="1" applyAlignment="1">
      <alignment horizontal="left" vertical="center" wrapText="1" shrinkToFit="1"/>
    </xf>
    <xf numFmtId="0" fontId="5" fillId="0" borderId="15" xfId="0" applyFont="1" applyFill="1" applyBorder="1" applyAlignment="1">
      <alignment horizontal="left" vertical="center" wrapText="1" shrinkToFit="1"/>
    </xf>
    <xf numFmtId="0" fontId="0" fillId="0" borderId="11" xfId="0" applyFont="1" applyBorder="1" applyAlignment="1">
      <alignment vertical="center" wrapText="1" shrinkToFit="1"/>
    </xf>
    <xf numFmtId="0" fontId="0" fillId="0" borderId="15" xfId="0" applyFont="1" applyBorder="1" applyAlignment="1">
      <alignment vertical="center" wrapText="1" shrinkToFit="1"/>
    </xf>
    <xf numFmtId="176" fontId="0" fillId="0" borderId="19" xfId="0" applyNumberFormat="1" applyFont="1" applyFill="1" applyBorder="1" applyAlignment="1">
      <alignment horizontal="center" vertical="center" shrinkToFit="1"/>
    </xf>
    <xf numFmtId="176" fontId="0" fillId="0" borderId="16" xfId="0" applyNumberFormat="1" applyFont="1" applyFill="1" applyBorder="1" applyAlignment="1">
      <alignment horizontal="center" vertical="center" shrinkToFit="1"/>
    </xf>
    <xf numFmtId="176" fontId="0" fillId="0" borderId="10" xfId="0" applyNumberFormat="1" applyBorder="1" applyAlignment="1">
      <alignment horizontal="center" vertical="center" shrinkToFit="1"/>
    </xf>
    <xf numFmtId="0" fontId="0" fillId="0" borderId="19" xfId="0" applyFont="1" applyBorder="1" applyAlignment="1">
      <alignment horizontal="center" vertical="center" shrinkToFit="1"/>
    </xf>
    <xf numFmtId="0" fontId="0" fillId="0" borderId="12" xfId="0" applyFont="1" applyBorder="1" applyAlignment="1">
      <alignment horizontal="center" vertical="center" shrinkToFit="1"/>
    </xf>
    <xf numFmtId="0" fontId="0" fillId="3" borderId="10" xfId="0" applyFont="1" applyFill="1" applyBorder="1" applyAlignment="1">
      <alignment horizontal="center" vertical="center" shrinkToFit="1"/>
    </xf>
    <xf numFmtId="0" fontId="0" fillId="3" borderId="11" xfId="0" applyFont="1" applyFill="1" applyBorder="1" applyAlignment="1">
      <alignment horizontal="center" vertical="center" shrinkToFit="1"/>
    </xf>
    <xf numFmtId="0" fontId="0" fillId="3" borderId="15"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0" xfId="0" applyFont="1" applyBorder="1" applyAlignment="1">
      <alignment horizontal="left" vertical="center" wrapText="1" shrinkToFit="1"/>
    </xf>
    <xf numFmtId="0" fontId="0" fillId="0" borderId="19"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5" xfId="0" applyFont="1" applyBorder="1" applyAlignment="1">
      <alignment horizontal="left" vertical="center" shrinkToFit="1"/>
    </xf>
    <xf numFmtId="0" fontId="0"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3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1" xfId="0" applyFont="1" applyBorder="1" applyAlignment="1">
      <alignment vertical="center" shrinkToFit="1"/>
    </xf>
    <xf numFmtId="0" fontId="0" fillId="0" borderId="15" xfId="0" applyFont="1" applyBorder="1" applyAlignment="1">
      <alignment vertical="center" shrinkToFit="1"/>
    </xf>
    <xf numFmtId="0" fontId="0" fillId="0" borderId="33"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3" xfId="0" applyFont="1" applyBorder="1" applyAlignment="1">
      <alignment vertical="center" wrapText="1" shrinkToFit="1"/>
    </xf>
    <xf numFmtId="0" fontId="0" fillId="0" borderId="34" xfId="0" applyFont="1" applyBorder="1" applyAlignment="1">
      <alignment vertical="center" shrinkToFit="1"/>
    </xf>
    <xf numFmtId="0" fontId="3" fillId="0" borderId="11"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2" xfId="0" applyFont="1" applyBorder="1" applyAlignment="1">
      <alignment horizontal="center" vertical="center" shrinkToFit="1"/>
    </xf>
    <xf numFmtId="0" fontId="0" fillId="3" borderId="10" xfId="0" applyFont="1" applyFill="1" applyBorder="1" applyAlignment="1">
      <alignment horizontal="center" vertical="center" shrinkToFit="1"/>
    </xf>
    <xf numFmtId="0" fontId="0" fillId="3" borderId="11" xfId="0" applyFont="1" applyFill="1" applyBorder="1" applyAlignment="1">
      <alignment horizontal="center" vertical="center" shrinkToFit="1"/>
    </xf>
    <xf numFmtId="0" fontId="0" fillId="3" borderId="15" xfId="0" applyFont="1" applyFill="1" applyBorder="1" applyAlignment="1">
      <alignment horizontal="center" vertical="center" shrinkToFit="1"/>
    </xf>
    <xf numFmtId="0" fontId="0" fillId="0" borderId="33" xfId="0" applyFont="1" applyBorder="1" applyAlignment="1">
      <alignment vertical="center" shrinkToFit="1"/>
    </xf>
    <xf numFmtId="0" fontId="0" fillId="0" borderId="34" xfId="0" applyFont="1" applyBorder="1" applyAlignment="1">
      <alignment vertical="center" shrinkToFit="1"/>
    </xf>
    <xf numFmtId="0" fontId="7" fillId="0" borderId="11" xfId="0" applyFont="1" applyBorder="1" applyAlignment="1">
      <alignment horizontal="left" vertical="center" wrapText="1" shrinkToFit="1"/>
    </xf>
    <xf numFmtId="0" fontId="7" fillId="0" borderId="15" xfId="0" applyFont="1" applyBorder="1" applyAlignment="1">
      <alignment horizontal="left" vertical="center" wrapText="1" shrinkToFit="1"/>
    </xf>
    <xf numFmtId="0" fontId="0" fillId="0" borderId="11" xfId="0" applyFont="1" applyBorder="1" applyAlignment="1">
      <alignment vertical="center" wrapText="1" shrinkToFit="1"/>
    </xf>
    <xf numFmtId="0" fontId="0" fillId="0" borderId="15" xfId="0" applyFont="1" applyBorder="1" applyAlignment="1">
      <alignment vertical="center" wrapText="1" shrinkToFit="1"/>
    </xf>
    <xf numFmtId="0" fontId="0" fillId="0" borderId="11" xfId="0" applyFont="1" applyBorder="1" applyAlignment="1">
      <alignment horizontal="center" vertical="center" wrapText="1" shrinkToFit="1"/>
    </xf>
    <xf numFmtId="0" fontId="0" fillId="0" borderId="11"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1" xfId="0" applyBorder="1" applyAlignment="1">
      <alignment horizontal="left" vertical="center" shrinkToFit="1"/>
    </xf>
    <xf numFmtId="0" fontId="0" fillId="0" borderId="15" xfId="0" applyFont="1" applyBorder="1" applyAlignment="1">
      <alignment horizontal="left" vertical="center" shrinkToFit="1"/>
    </xf>
    <xf numFmtId="0" fontId="0" fillId="0" borderId="11" xfId="0" applyFont="1" applyBorder="1" applyAlignment="1">
      <alignment horizontal="left" vertical="center" shrinkToFit="1"/>
    </xf>
    <xf numFmtId="0" fontId="0" fillId="3" borderId="10" xfId="0" applyFont="1" applyFill="1" applyBorder="1" applyAlignment="1">
      <alignment horizontal="center" vertical="center" shrinkToFit="1"/>
    </xf>
    <xf numFmtId="0" fontId="0" fillId="0" borderId="10" xfId="0" applyFont="1" applyBorder="1" applyAlignment="1">
      <alignment horizontal="center" vertical="center" shrinkToFit="1"/>
    </xf>
    <xf numFmtId="0" fontId="4" fillId="0" borderId="19" xfId="0" applyFont="1" applyBorder="1" applyAlignment="1">
      <alignment horizontal="center" vertical="center"/>
    </xf>
    <xf numFmtId="0" fontId="4" fillId="0" borderId="12" xfId="0" applyFont="1" applyBorder="1" applyAlignment="1">
      <alignment horizontal="center" vertical="center"/>
    </xf>
    <xf numFmtId="176" fontId="0" fillId="0" borderId="10" xfId="0" applyNumberFormat="1" applyFont="1" applyBorder="1" applyAlignment="1">
      <alignment horizontal="center" vertical="center" shrinkToFit="1"/>
    </xf>
    <xf numFmtId="176" fontId="0" fillId="0" borderId="19" xfId="0" applyNumberFormat="1" applyFont="1" applyBorder="1" applyAlignment="1">
      <alignment horizontal="center" vertical="center" shrinkToFit="1"/>
    </xf>
    <xf numFmtId="0" fontId="0" fillId="0" borderId="38" xfId="0" applyFont="1" applyBorder="1" applyAlignment="1">
      <alignment horizontal="center" vertical="center" shrinkToFit="1"/>
    </xf>
    <xf numFmtId="0" fontId="0" fillId="3" borderId="11" xfId="0" applyFont="1" applyFill="1" applyBorder="1" applyAlignment="1">
      <alignment horizontal="left" vertical="center" shrinkToFit="1"/>
    </xf>
    <xf numFmtId="0" fontId="0" fillId="3" borderId="15" xfId="0" applyFont="1" applyFill="1" applyBorder="1" applyAlignment="1">
      <alignment horizontal="left"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vertical="center" shrinkToFit="1"/>
    </xf>
    <xf numFmtId="0" fontId="0" fillId="0" borderId="15" xfId="0" applyFont="1" applyBorder="1" applyAlignment="1">
      <alignment vertical="center" shrinkToFit="1"/>
    </xf>
    <xf numFmtId="0" fontId="0" fillId="3" borderId="11" xfId="0" applyFill="1" applyBorder="1" applyAlignment="1">
      <alignment horizontal="left" vertical="center" shrinkToFit="1"/>
    </xf>
    <xf numFmtId="0" fontId="0" fillId="3" borderId="15" xfId="0" applyFill="1" applyBorder="1" applyAlignment="1">
      <alignment horizontal="left" vertical="center" shrinkToFit="1"/>
    </xf>
    <xf numFmtId="0" fontId="0" fillId="3" borderId="33" xfId="0" applyFill="1" applyBorder="1" applyAlignment="1">
      <alignment horizontal="center" vertical="center" shrinkToFit="1"/>
    </xf>
    <xf numFmtId="0" fontId="0" fillId="3" borderId="34" xfId="0" applyFill="1" applyBorder="1" applyAlignment="1">
      <alignment horizontal="center" vertical="center" shrinkToFit="1"/>
    </xf>
    <xf numFmtId="0" fontId="0" fillId="3" borderId="39" xfId="0" applyFill="1" applyBorder="1" applyAlignment="1">
      <alignment horizontal="center" vertical="center" shrinkToFit="1"/>
    </xf>
    <xf numFmtId="0" fontId="0" fillId="3" borderId="28" xfId="0" applyFill="1" applyBorder="1" applyAlignment="1">
      <alignment horizontal="center" vertical="center" shrinkToFit="1"/>
    </xf>
    <xf numFmtId="0" fontId="0" fillId="3" borderId="37" xfId="0" applyFill="1" applyBorder="1" applyAlignment="1">
      <alignment horizontal="center" vertical="center" shrinkToFit="1"/>
    </xf>
    <xf numFmtId="0" fontId="0" fillId="3" borderId="38" xfId="0" applyFill="1" applyBorder="1" applyAlignment="1">
      <alignment horizontal="center" vertical="center" shrinkToFit="1"/>
    </xf>
    <xf numFmtId="0" fontId="0" fillId="3" borderId="40" xfId="0" applyFill="1" applyBorder="1" applyAlignment="1">
      <alignment horizontal="center" vertical="center" shrinkToFit="1"/>
    </xf>
    <xf numFmtId="0" fontId="0" fillId="0" borderId="11"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16" xfId="0" applyBorder="1" applyAlignment="1">
      <alignment vertical="center"/>
    </xf>
    <xf numFmtId="0" fontId="0" fillId="0" borderId="16" xfId="0" applyFont="1" applyBorder="1" applyAlignment="1">
      <alignment horizontal="center" vertical="center" shrinkToFit="1"/>
    </xf>
    <xf numFmtId="0" fontId="0" fillId="0" borderId="33" xfId="0" applyBorder="1" applyAlignment="1">
      <alignment horizontal="center" vertical="center" shrinkToFit="1"/>
    </xf>
    <xf numFmtId="176" fontId="0" fillId="0" borderId="10" xfId="0" applyNumberFormat="1" applyFont="1" applyBorder="1" applyAlignment="1">
      <alignment horizontal="center" vertical="center" shrinkToFit="1"/>
    </xf>
    <xf numFmtId="0" fontId="0" fillId="0" borderId="17" xfId="0" applyFont="1" applyBorder="1" applyAlignment="1">
      <alignment horizontal="right" vertical="center" shrinkToFit="1"/>
    </xf>
    <xf numFmtId="0" fontId="0" fillId="0" borderId="18" xfId="0" applyFont="1" applyBorder="1" applyAlignment="1">
      <alignment horizontal="right" vertical="center" shrinkToFit="1"/>
    </xf>
    <xf numFmtId="0" fontId="0" fillId="3" borderId="19" xfId="0" applyFill="1" applyBorder="1" applyAlignment="1">
      <alignment horizontal="center" vertical="center" shrinkToFit="1"/>
    </xf>
    <xf numFmtId="0" fontId="0" fillId="3" borderId="12" xfId="0"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5" xfId="0" applyBorder="1" applyAlignment="1">
      <alignment horizontal="center" vertical="center" shrinkToFit="1"/>
    </xf>
    <xf numFmtId="0" fontId="0" fillId="0" borderId="48" xfId="0" applyBorder="1" applyAlignment="1">
      <alignment horizontal="center" vertical="center" shrinkToFit="1"/>
    </xf>
    <xf numFmtId="0" fontId="0" fillId="0" borderId="20" xfId="0" applyBorder="1" applyAlignment="1">
      <alignment horizontal="center" vertical="center" shrinkToFit="1"/>
    </xf>
    <xf numFmtId="0" fontId="0" fillId="0" borderId="49" xfId="0" applyBorder="1" applyAlignment="1">
      <alignment horizontal="center" vertical="center" shrinkToFit="1"/>
    </xf>
    <xf numFmtId="0" fontId="0" fillId="0" borderId="36" xfId="0" applyBorder="1" applyAlignment="1">
      <alignment horizontal="center" vertical="center" shrinkToFit="1"/>
    </xf>
    <xf numFmtId="0" fontId="0" fillId="0" borderId="50" xfId="0" applyBorder="1" applyAlignment="1">
      <alignment horizontal="center" vertical="center" shrinkToFit="1"/>
    </xf>
    <xf numFmtId="0" fontId="0" fillId="0" borderId="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18" xfId="0" applyBorder="1" applyAlignment="1">
      <alignment horizontal="center" vertical="center" shrinkToFit="1"/>
    </xf>
    <xf numFmtId="0" fontId="0" fillId="0" borderId="21" xfId="0" applyBorder="1" applyAlignment="1">
      <alignment horizontal="center" vertical="center" shrinkToFit="1"/>
    </xf>
    <xf numFmtId="0" fontId="0" fillId="0" borderId="20" xfId="0" applyFill="1" applyBorder="1" applyAlignment="1">
      <alignment horizontal="center" vertical="center" shrinkToFit="1"/>
    </xf>
    <xf numFmtId="0" fontId="0" fillId="0" borderId="0" xfId="0" applyFill="1" applyBorder="1" applyAlignment="1">
      <alignment horizontal="center" vertical="center" shrinkToFit="1"/>
    </xf>
    <xf numFmtId="0" fontId="0" fillId="3" borderId="15" xfId="0" applyFont="1" applyFill="1" applyBorder="1" applyAlignment="1">
      <alignment horizontal="center" vertical="center" shrinkToFit="1"/>
    </xf>
    <xf numFmtId="0" fontId="12" fillId="0" borderId="53" xfId="0" applyFont="1" applyBorder="1" applyAlignment="1">
      <alignment horizontal="center" vertical="center" shrinkToFit="1"/>
    </xf>
    <xf numFmtId="0" fontId="12" fillId="0" borderId="54" xfId="0" applyFont="1" applyBorder="1" applyAlignment="1">
      <alignment horizontal="center" vertical="center" shrinkToFit="1"/>
    </xf>
    <xf numFmtId="0" fontId="12" fillId="0" borderId="55" xfId="0" applyFont="1" applyBorder="1" applyAlignment="1">
      <alignment horizontal="center" vertical="center" shrinkToFit="1"/>
    </xf>
    <xf numFmtId="0" fontId="0" fillId="0" borderId="35" xfId="0" applyFont="1" applyBorder="1" applyAlignment="1">
      <alignment horizontal="center" vertical="center" wrapText="1" shrinkToFit="1"/>
    </xf>
    <xf numFmtId="22" fontId="6" fillId="0" borderId="17" xfId="0" applyNumberFormat="1" applyFont="1" applyBorder="1" applyAlignment="1">
      <alignment horizontal="right" vertical="center"/>
    </xf>
    <xf numFmtId="58" fontId="6" fillId="0" borderId="13" xfId="0" applyNumberFormat="1" applyFont="1" applyBorder="1" applyAlignment="1">
      <alignment horizontal="left" vertical="center"/>
    </xf>
    <xf numFmtId="0" fontId="6" fillId="24" borderId="10"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184</xdr:row>
      <xdr:rowOff>171450</xdr:rowOff>
    </xdr:from>
    <xdr:to>
      <xdr:col>10</xdr:col>
      <xdr:colOff>304800</xdr:colOff>
      <xdr:row>184</xdr:row>
      <xdr:rowOff>171450</xdr:rowOff>
    </xdr:to>
    <xdr:sp>
      <xdr:nvSpPr>
        <xdr:cNvPr id="1" name="Rectangle 33"/>
        <xdr:cNvSpPr>
          <a:spLocks/>
        </xdr:cNvSpPr>
      </xdr:nvSpPr>
      <xdr:spPr>
        <a:xfrm>
          <a:off x="4505325" y="71951850"/>
          <a:ext cx="30099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不　　　明</a:t>
          </a:r>
        </a:p>
      </xdr:txBody>
    </xdr:sp>
    <xdr:clientData/>
  </xdr:twoCellAnchor>
  <xdr:twoCellAnchor>
    <xdr:from>
      <xdr:col>4</xdr:col>
      <xdr:colOff>142875</xdr:colOff>
      <xdr:row>184</xdr:row>
      <xdr:rowOff>171450</xdr:rowOff>
    </xdr:from>
    <xdr:to>
      <xdr:col>12</xdr:col>
      <xdr:colOff>447675</xdr:colOff>
      <xdr:row>184</xdr:row>
      <xdr:rowOff>171450</xdr:rowOff>
    </xdr:to>
    <xdr:sp>
      <xdr:nvSpPr>
        <xdr:cNvPr id="2" name="Rectangle 34"/>
        <xdr:cNvSpPr>
          <a:spLocks/>
        </xdr:cNvSpPr>
      </xdr:nvSpPr>
      <xdr:spPr>
        <a:xfrm>
          <a:off x="4381500" y="71951850"/>
          <a:ext cx="4267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入校生数の確保で収入減に対処</a:t>
          </a:r>
        </a:p>
      </xdr:txBody>
    </xdr:sp>
    <xdr:clientData/>
  </xdr:twoCellAnchor>
  <xdr:twoCellAnchor>
    <xdr:from>
      <xdr:col>5</xdr:col>
      <xdr:colOff>28575</xdr:colOff>
      <xdr:row>14</xdr:row>
      <xdr:rowOff>276225</xdr:rowOff>
    </xdr:from>
    <xdr:to>
      <xdr:col>13</xdr:col>
      <xdr:colOff>381000</xdr:colOff>
      <xdr:row>14</xdr:row>
      <xdr:rowOff>523875</xdr:rowOff>
    </xdr:to>
    <xdr:sp>
      <xdr:nvSpPr>
        <xdr:cNvPr id="3" name="AutoShape 58"/>
        <xdr:cNvSpPr>
          <a:spLocks/>
        </xdr:cNvSpPr>
      </xdr:nvSpPr>
      <xdr:spPr>
        <a:xfrm>
          <a:off x="4762500" y="4410075"/>
          <a:ext cx="4314825" cy="247650"/>
        </a:xfrm>
        <a:prstGeom prst="rightArrow">
          <a:avLst>
            <a:gd name="adj1" fmla="val 30680"/>
            <a:gd name="adj2" fmla="val -28949"/>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630</xdr:row>
      <xdr:rowOff>238125</xdr:rowOff>
    </xdr:from>
    <xdr:to>
      <xdr:col>13</xdr:col>
      <xdr:colOff>409575</xdr:colOff>
      <xdr:row>630</xdr:row>
      <xdr:rowOff>552450</xdr:rowOff>
    </xdr:to>
    <xdr:sp>
      <xdr:nvSpPr>
        <xdr:cNvPr id="4" name="AutoShape 90"/>
        <xdr:cNvSpPr>
          <a:spLocks/>
        </xdr:cNvSpPr>
      </xdr:nvSpPr>
      <xdr:spPr>
        <a:xfrm>
          <a:off x="5753100" y="237791625"/>
          <a:ext cx="3352800" cy="3143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440</xdr:row>
      <xdr:rowOff>257175</xdr:rowOff>
    </xdr:from>
    <xdr:to>
      <xdr:col>13</xdr:col>
      <xdr:colOff>447675</xdr:colOff>
      <xdr:row>440</xdr:row>
      <xdr:rowOff>581025</xdr:rowOff>
    </xdr:to>
    <xdr:sp>
      <xdr:nvSpPr>
        <xdr:cNvPr id="5" name="AutoShape 94"/>
        <xdr:cNvSpPr>
          <a:spLocks/>
        </xdr:cNvSpPr>
      </xdr:nvSpPr>
      <xdr:spPr>
        <a:xfrm>
          <a:off x="6715125" y="167744775"/>
          <a:ext cx="2428875" cy="323850"/>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452</xdr:row>
      <xdr:rowOff>228600</xdr:rowOff>
    </xdr:from>
    <xdr:to>
      <xdr:col>13</xdr:col>
      <xdr:colOff>457200</xdr:colOff>
      <xdr:row>452</xdr:row>
      <xdr:rowOff>533400</xdr:rowOff>
    </xdr:to>
    <xdr:sp>
      <xdr:nvSpPr>
        <xdr:cNvPr id="6" name="AutoShape 95"/>
        <xdr:cNvSpPr>
          <a:spLocks/>
        </xdr:cNvSpPr>
      </xdr:nvSpPr>
      <xdr:spPr>
        <a:xfrm>
          <a:off x="6724650" y="172269150"/>
          <a:ext cx="2428875" cy="304800"/>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458</xdr:row>
      <xdr:rowOff>247650</xdr:rowOff>
    </xdr:from>
    <xdr:to>
      <xdr:col>13</xdr:col>
      <xdr:colOff>447675</xdr:colOff>
      <xdr:row>458</xdr:row>
      <xdr:rowOff>581025</xdr:rowOff>
    </xdr:to>
    <xdr:sp>
      <xdr:nvSpPr>
        <xdr:cNvPr id="7" name="AutoShape 96"/>
        <xdr:cNvSpPr>
          <a:spLocks/>
        </xdr:cNvSpPr>
      </xdr:nvSpPr>
      <xdr:spPr>
        <a:xfrm>
          <a:off x="6743700" y="174564675"/>
          <a:ext cx="24003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184</xdr:row>
      <xdr:rowOff>171450</xdr:rowOff>
    </xdr:from>
    <xdr:to>
      <xdr:col>10</xdr:col>
      <xdr:colOff>304800</xdr:colOff>
      <xdr:row>184</xdr:row>
      <xdr:rowOff>171450</xdr:rowOff>
    </xdr:to>
    <xdr:sp>
      <xdr:nvSpPr>
        <xdr:cNvPr id="8" name="Rectangle 130"/>
        <xdr:cNvSpPr>
          <a:spLocks/>
        </xdr:cNvSpPr>
      </xdr:nvSpPr>
      <xdr:spPr>
        <a:xfrm>
          <a:off x="4505325" y="71951850"/>
          <a:ext cx="30099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不　　　明</a:t>
          </a:r>
        </a:p>
      </xdr:txBody>
    </xdr:sp>
    <xdr:clientData/>
  </xdr:twoCellAnchor>
  <xdr:twoCellAnchor>
    <xdr:from>
      <xdr:col>4</xdr:col>
      <xdr:colOff>142875</xdr:colOff>
      <xdr:row>184</xdr:row>
      <xdr:rowOff>171450</xdr:rowOff>
    </xdr:from>
    <xdr:to>
      <xdr:col>12</xdr:col>
      <xdr:colOff>447675</xdr:colOff>
      <xdr:row>184</xdr:row>
      <xdr:rowOff>171450</xdr:rowOff>
    </xdr:to>
    <xdr:sp>
      <xdr:nvSpPr>
        <xdr:cNvPr id="9" name="Rectangle 131"/>
        <xdr:cNvSpPr>
          <a:spLocks/>
        </xdr:cNvSpPr>
      </xdr:nvSpPr>
      <xdr:spPr>
        <a:xfrm>
          <a:off x="4381500" y="71951850"/>
          <a:ext cx="4267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入校生数の確保で収入減に対処</a:t>
          </a:r>
        </a:p>
      </xdr:txBody>
    </xdr:sp>
    <xdr:clientData/>
  </xdr:twoCellAnchor>
  <xdr:twoCellAnchor>
    <xdr:from>
      <xdr:col>4</xdr:col>
      <xdr:colOff>266700</xdr:colOff>
      <xdr:row>184</xdr:row>
      <xdr:rowOff>171450</xdr:rowOff>
    </xdr:from>
    <xdr:to>
      <xdr:col>10</xdr:col>
      <xdr:colOff>304800</xdr:colOff>
      <xdr:row>184</xdr:row>
      <xdr:rowOff>171450</xdr:rowOff>
    </xdr:to>
    <xdr:sp>
      <xdr:nvSpPr>
        <xdr:cNvPr id="10" name="Rectangle 227"/>
        <xdr:cNvSpPr>
          <a:spLocks/>
        </xdr:cNvSpPr>
      </xdr:nvSpPr>
      <xdr:spPr>
        <a:xfrm>
          <a:off x="4505325" y="71951850"/>
          <a:ext cx="30099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不　　　明</a:t>
          </a:r>
        </a:p>
      </xdr:txBody>
    </xdr:sp>
    <xdr:clientData/>
  </xdr:twoCellAnchor>
  <xdr:twoCellAnchor>
    <xdr:from>
      <xdr:col>4</xdr:col>
      <xdr:colOff>142875</xdr:colOff>
      <xdr:row>184</xdr:row>
      <xdr:rowOff>171450</xdr:rowOff>
    </xdr:from>
    <xdr:to>
      <xdr:col>12</xdr:col>
      <xdr:colOff>447675</xdr:colOff>
      <xdr:row>184</xdr:row>
      <xdr:rowOff>171450</xdr:rowOff>
    </xdr:to>
    <xdr:sp>
      <xdr:nvSpPr>
        <xdr:cNvPr id="11" name="Rectangle 228"/>
        <xdr:cNvSpPr>
          <a:spLocks/>
        </xdr:cNvSpPr>
      </xdr:nvSpPr>
      <xdr:spPr>
        <a:xfrm>
          <a:off x="4381500" y="71951850"/>
          <a:ext cx="4267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入校生数の確保で収入減に対処</a:t>
          </a:r>
        </a:p>
      </xdr:txBody>
    </xdr:sp>
    <xdr:clientData/>
  </xdr:twoCellAnchor>
  <xdr:twoCellAnchor>
    <xdr:from>
      <xdr:col>9</xdr:col>
      <xdr:colOff>9525</xdr:colOff>
      <xdr:row>182</xdr:row>
      <xdr:rowOff>228600</xdr:rowOff>
    </xdr:from>
    <xdr:to>
      <xdr:col>13</xdr:col>
      <xdr:colOff>409575</xdr:colOff>
      <xdr:row>182</xdr:row>
      <xdr:rowOff>552450</xdr:rowOff>
    </xdr:to>
    <xdr:sp>
      <xdr:nvSpPr>
        <xdr:cNvPr id="12" name="AutoShape 294"/>
        <xdr:cNvSpPr>
          <a:spLocks/>
        </xdr:cNvSpPr>
      </xdr:nvSpPr>
      <xdr:spPr>
        <a:xfrm>
          <a:off x="6724650" y="68237100"/>
          <a:ext cx="2381250" cy="323850"/>
        </a:xfrm>
        <a:prstGeom prst="rightArrow">
          <a:avLst>
            <a:gd name="adj1" fmla="val 18916"/>
            <a:gd name="adj2" fmla="val -21999"/>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184</xdr:row>
      <xdr:rowOff>171450</xdr:rowOff>
    </xdr:from>
    <xdr:to>
      <xdr:col>10</xdr:col>
      <xdr:colOff>304800</xdr:colOff>
      <xdr:row>184</xdr:row>
      <xdr:rowOff>171450</xdr:rowOff>
    </xdr:to>
    <xdr:sp>
      <xdr:nvSpPr>
        <xdr:cNvPr id="13" name="Rectangle 324"/>
        <xdr:cNvSpPr>
          <a:spLocks/>
        </xdr:cNvSpPr>
      </xdr:nvSpPr>
      <xdr:spPr>
        <a:xfrm>
          <a:off x="4505325" y="71951850"/>
          <a:ext cx="30099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不　　　明</a:t>
          </a:r>
        </a:p>
      </xdr:txBody>
    </xdr:sp>
    <xdr:clientData/>
  </xdr:twoCellAnchor>
  <xdr:twoCellAnchor>
    <xdr:from>
      <xdr:col>4</xdr:col>
      <xdr:colOff>142875</xdr:colOff>
      <xdr:row>184</xdr:row>
      <xdr:rowOff>171450</xdr:rowOff>
    </xdr:from>
    <xdr:to>
      <xdr:col>12</xdr:col>
      <xdr:colOff>447675</xdr:colOff>
      <xdr:row>184</xdr:row>
      <xdr:rowOff>171450</xdr:rowOff>
    </xdr:to>
    <xdr:sp>
      <xdr:nvSpPr>
        <xdr:cNvPr id="14" name="Rectangle 325"/>
        <xdr:cNvSpPr>
          <a:spLocks/>
        </xdr:cNvSpPr>
      </xdr:nvSpPr>
      <xdr:spPr>
        <a:xfrm>
          <a:off x="4381500" y="71951850"/>
          <a:ext cx="4267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入校生数の確保で収入減に対処</a:t>
          </a:r>
        </a:p>
      </xdr:txBody>
    </xdr:sp>
    <xdr:clientData/>
  </xdr:twoCellAnchor>
  <xdr:twoCellAnchor>
    <xdr:from>
      <xdr:col>8</xdr:col>
      <xdr:colOff>28575</xdr:colOff>
      <xdr:row>254</xdr:row>
      <xdr:rowOff>257175</xdr:rowOff>
    </xdr:from>
    <xdr:to>
      <xdr:col>13</xdr:col>
      <xdr:colOff>419100</xdr:colOff>
      <xdr:row>254</xdr:row>
      <xdr:rowOff>561975</xdr:rowOff>
    </xdr:to>
    <xdr:sp>
      <xdr:nvSpPr>
        <xdr:cNvPr id="15" name="AutoShape 374"/>
        <xdr:cNvSpPr>
          <a:spLocks/>
        </xdr:cNvSpPr>
      </xdr:nvSpPr>
      <xdr:spPr>
        <a:xfrm>
          <a:off x="6248400" y="97345500"/>
          <a:ext cx="2867025" cy="304800"/>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236</xdr:row>
      <xdr:rowOff>257175</xdr:rowOff>
    </xdr:from>
    <xdr:to>
      <xdr:col>13</xdr:col>
      <xdr:colOff>447675</xdr:colOff>
      <xdr:row>236</xdr:row>
      <xdr:rowOff>561975</xdr:rowOff>
    </xdr:to>
    <xdr:sp>
      <xdr:nvSpPr>
        <xdr:cNvPr id="16" name="AutoShape 377"/>
        <xdr:cNvSpPr>
          <a:spLocks/>
        </xdr:cNvSpPr>
      </xdr:nvSpPr>
      <xdr:spPr>
        <a:xfrm>
          <a:off x="4762500" y="90316050"/>
          <a:ext cx="4381500" cy="3048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610</xdr:row>
      <xdr:rowOff>295275</xdr:rowOff>
    </xdr:from>
    <xdr:to>
      <xdr:col>12</xdr:col>
      <xdr:colOff>447675</xdr:colOff>
      <xdr:row>610</xdr:row>
      <xdr:rowOff>295275</xdr:rowOff>
    </xdr:to>
    <xdr:sp>
      <xdr:nvSpPr>
        <xdr:cNvPr id="17" name="Rectangle 395"/>
        <xdr:cNvSpPr>
          <a:spLocks/>
        </xdr:cNvSpPr>
      </xdr:nvSpPr>
      <xdr:spPr>
        <a:xfrm>
          <a:off x="4381500" y="231028875"/>
          <a:ext cx="4267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入校生数の確保で収入減に対処</a:t>
          </a:r>
        </a:p>
      </xdr:txBody>
    </xdr:sp>
    <xdr:clientData/>
  </xdr:twoCellAnchor>
  <xdr:twoCellAnchor>
    <xdr:from>
      <xdr:col>4</xdr:col>
      <xdr:colOff>142875</xdr:colOff>
      <xdr:row>610</xdr:row>
      <xdr:rowOff>295275</xdr:rowOff>
    </xdr:from>
    <xdr:to>
      <xdr:col>12</xdr:col>
      <xdr:colOff>447675</xdr:colOff>
      <xdr:row>610</xdr:row>
      <xdr:rowOff>295275</xdr:rowOff>
    </xdr:to>
    <xdr:sp>
      <xdr:nvSpPr>
        <xdr:cNvPr id="18" name="Rectangle 400"/>
        <xdr:cNvSpPr>
          <a:spLocks/>
        </xdr:cNvSpPr>
      </xdr:nvSpPr>
      <xdr:spPr>
        <a:xfrm>
          <a:off x="4381500" y="231028875"/>
          <a:ext cx="4267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入校生数の確保で収入減に対処</a:t>
          </a:r>
        </a:p>
      </xdr:txBody>
    </xdr:sp>
    <xdr:clientData/>
  </xdr:twoCellAnchor>
  <xdr:twoCellAnchor>
    <xdr:from>
      <xdr:col>5</xdr:col>
      <xdr:colOff>28575</xdr:colOff>
      <xdr:row>104</xdr:row>
      <xdr:rowOff>228600</xdr:rowOff>
    </xdr:from>
    <xdr:to>
      <xdr:col>13</xdr:col>
      <xdr:colOff>409575</xdr:colOff>
      <xdr:row>104</xdr:row>
      <xdr:rowOff>523875</xdr:rowOff>
    </xdr:to>
    <xdr:sp>
      <xdr:nvSpPr>
        <xdr:cNvPr id="19" name="AutoShape 404"/>
        <xdr:cNvSpPr>
          <a:spLocks/>
        </xdr:cNvSpPr>
      </xdr:nvSpPr>
      <xdr:spPr>
        <a:xfrm>
          <a:off x="4762500" y="39109650"/>
          <a:ext cx="4343400" cy="29527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362</xdr:row>
      <xdr:rowOff>257175</xdr:rowOff>
    </xdr:from>
    <xdr:to>
      <xdr:col>13</xdr:col>
      <xdr:colOff>447675</xdr:colOff>
      <xdr:row>362</xdr:row>
      <xdr:rowOff>552450</xdr:rowOff>
    </xdr:to>
    <xdr:sp>
      <xdr:nvSpPr>
        <xdr:cNvPr id="20" name="AutoShape 427"/>
        <xdr:cNvSpPr>
          <a:spLocks/>
        </xdr:cNvSpPr>
      </xdr:nvSpPr>
      <xdr:spPr>
        <a:xfrm>
          <a:off x="6724650" y="140074650"/>
          <a:ext cx="2419350" cy="2952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92</xdr:row>
      <xdr:rowOff>228600</xdr:rowOff>
    </xdr:from>
    <xdr:to>
      <xdr:col>13</xdr:col>
      <xdr:colOff>409575</xdr:colOff>
      <xdr:row>92</xdr:row>
      <xdr:rowOff>561975</xdr:rowOff>
    </xdr:to>
    <xdr:sp>
      <xdr:nvSpPr>
        <xdr:cNvPr id="21" name="AutoShape 439"/>
        <xdr:cNvSpPr>
          <a:spLocks/>
        </xdr:cNvSpPr>
      </xdr:nvSpPr>
      <xdr:spPr>
        <a:xfrm>
          <a:off x="4762500" y="34470975"/>
          <a:ext cx="4343400" cy="33337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163</xdr:row>
      <xdr:rowOff>0</xdr:rowOff>
    </xdr:from>
    <xdr:to>
      <xdr:col>12</xdr:col>
      <xdr:colOff>352425</xdr:colOff>
      <xdr:row>163</xdr:row>
      <xdr:rowOff>0</xdr:rowOff>
    </xdr:to>
    <xdr:sp>
      <xdr:nvSpPr>
        <xdr:cNvPr id="22" name="AutoShape 503"/>
        <xdr:cNvSpPr>
          <a:spLocks/>
        </xdr:cNvSpPr>
      </xdr:nvSpPr>
      <xdr:spPr>
        <a:xfrm>
          <a:off x="5457825" y="62074425"/>
          <a:ext cx="3095625"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163</xdr:row>
      <xdr:rowOff>0</xdr:rowOff>
    </xdr:from>
    <xdr:to>
      <xdr:col>10</xdr:col>
      <xdr:colOff>476250</xdr:colOff>
      <xdr:row>163</xdr:row>
      <xdr:rowOff>0</xdr:rowOff>
    </xdr:to>
    <xdr:sp>
      <xdr:nvSpPr>
        <xdr:cNvPr id="23" name="AutoShape 504"/>
        <xdr:cNvSpPr>
          <a:spLocks/>
        </xdr:cNvSpPr>
      </xdr:nvSpPr>
      <xdr:spPr>
        <a:xfrm>
          <a:off x="4448175" y="62074425"/>
          <a:ext cx="3238500" cy="0"/>
        </a:xfrm>
        <a:prstGeom prst="rightArrow">
          <a:avLst>
            <a:gd name="adj" fmla="val 50000"/>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163</xdr:row>
      <xdr:rowOff>0</xdr:rowOff>
    </xdr:from>
    <xdr:to>
      <xdr:col>10</xdr:col>
      <xdr:colOff>304800</xdr:colOff>
      <xdr:row>163</xdr:row>
      <xdr:rowOff>0</xdr:rowOff>
    </xdr:to>
    <xdr:sp>
      <xdr:nvSpPr>
        <xdr:cNvPr id="24" name="Rectangle 505"/>
        <xdr:cNvSpPr>
          <a:spLocks/>
        </xdr:cNvSpPr>
      </xdr:nvSpPr>
      <xdr:spPr>
        <a:xfrm>
          <a:off x="4505325" y="62074425"/>
          <a:ext cx="30099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不　　　明</a:t>
          </a:r>
        </a:p>
      </xdr:txBody>
    </xdr:sp>
    <xdr:clientData/>
  </xdr:twoCellAnchor>
  <xdr:twoCellAnchor>
    <xdr:from>
      <xdr:col>4</xdr:col>
      <xdr:colOff>142875</xdr:colOff>
      <xdr:row>163</xdr:row>
      <xdr:rowOff>0</xdr:rowOff>
    </xdr:from>
    <xdr:to>
      <xdr:col>12</xdr:col>
      <xdr:colOff>447675</xdr:colOff>
      <xdr:row>163</xdr:row>
      <xdr:rowOff>0</xdr:rowOff>
    </xdr:to>
    <xdr:sp>
      <xdr:nvSpPr>
        <xdr:cNvPr id="25" name="Rectangle 506"/>
        <xdr:cNvSpPr>
          <a:spLocks/>
        </xdr:cNvSpPr>
      </xdr:nvSpPr>
      <xdr:spPr>
        <a:xfrm>
          <a:off x="4381500" y="62074425"/>
          <a:ext cx="4267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入校生数の確保で収入減に対処</a:t>
          </a:r>
        </a:p>
      </xdr:txBody>
    </xdr:sp>
    <xdr:clientData/>
  </xdr:twoCellAnchor>
  <xdr:twoCellAnchor>
    <xdr:from>
      <xdr:col>4</xdr:col>
      <xdr:colOff>266700</xdr:colOff>
      <xdr:row>163</xdr:row>
      <xdr:rowOff>0</xdr:rowOff>
    </xdr:from>
    <xdr:to>
      <xdr:col>10</xdr:col>
      <xdr:colOff>304800</xdr:colOff>
      <xdr:row>163</xdr:row>
      <xdr:rowOff>0</xdr:rowOff>
    </xdr:to>
    <xdr:sp>
      <xdr:nvSpPr>
        <xdr:cNvPr id="26" name="Rectangle 507"/>
        <xdr:cNvSpPr>
          <a:spLocks/>
        </xdr:cNvSpPr>
      </xdr:nvSpPr>
      <xdr:spPr>
        <a:xfrm>
          <a:off x="4505325" y="62074425"/>
          <a:ext cx="30099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不　　　明</a:t>
          </a:r>
        </a:p>
      </xdr:txBody>
    </xdr:sp>
    <xdr:clientData/>
  </xdr:twoCellAnchor>
  <xdr:twoCellAnchor>
    <xdr:from>
      <xdr:col>4</xdr:col>
      <xdr:colOff>142875</xdr:colOff>
      <xdr:row>163</xdr:row>
      <xdr:rowOff>0</xdr:rowOff>
    </xdr:from>
    <xdr:to>
      <xdr:col>12</xdr:col>
      <xdr:colOff>447675</xdr:colOff>
      <xdr:row>163</xdr:row>
      <xdr:rowOff>0</xdr:rowOff>
    </xdr:to>
    <xdr:sp>
      <xdr:nvSpPr>
        <xdr:cNvPr id="27" name="Rectangle 508"/>
        <xdr:cNvSpPr>
          <a:spLocks/>
        </xdr:cNvSpPr>
      </xdr:nvSpPr>
      <xdr:spPr>
        <a:xfrm>
          <a:off x="4381500" y="62074425"/>
          <a:ext cx="4267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入校生数の確保で収入減に対処</a:t>
          </a:r>
        </a:p>
      </xdr:txBody>
    </xdr:sp>
    <xdr:clientData/>
  </xdr:twoCellAnchor>
  <xdr:twoCellAnchor>
    <xdr:from>
      <xdr:col>4</xdr:col>
      <xdr:colOff>266700</xdr:colOff>
      <xdr:row>163</xdr:row>
      <xdr:rowOff>0</xdr:rowOff>
    </xdr:from>
    <xdr:to>
      <xdr:col>10</xdr:col>
      <xdr:colOff>304800</xdr:colOff>
      <xdr:row>163</xdr:row>
      <xdr:rowOff>0</xdr:rowOff>
    </xdr:to>
    <xdr:sp>
      <xdr:nvSpPr>
        <xdr:cNvPr id="28" name="Rectangle 509"/>
        <xdr:cNvSpPr>
          <a:spLocks/>
        </xdr:cNvSpPr>
      </xdr:nvSpPr>
      <xdr:spPr>
        <a:xfrm>
          <a:off x="4505325" y="62074425"/>
          <a:ext cx="30099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不　　　明</a:t>
          </a:r>
        </a:p>
      </xdr:txBody>
    </xdr:sp>
    <xdr:clientData/>
  </xdr:twoCellAnchor>
  <xdr:twoCellAnchor>
    <xdr:from>
      <xdr:col>4</xdr:col>
      <xdr:colOff>142875</xdr:colOff>
      <xdr:row>163</xdr:row>
      <xdr:rowOff>0</xdr:rowOff>
    </xdr:from>
    <xdr:to>
      <xdr:col>12</xdr:col>
      <xdr:colOff>447675</xdr:colOff>
      <xdr:row>163</xdr:row>
      <xdr:rowOff>0</xdr:rowOff>
    </xdr:to>
    <xdr:sp>
      <xdr:nvSpPr>
        <xdr:cNvPr id="29" name="Rectangle 510"/>
        <xdr:cNvSpPr>
          <a:spLocks/>
        </xdr:cNvSpPr>
      </xdr:nvSpPr>
      <xdr:spPr>
        <a:xfrm>
          <a:off x="4381500" y="62074425"/>
          <a:ext cx="4267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入校生数の確保で収入減に対処</a:t>
          </a:r>
        </a:p>
      </xdr:txBody>
    </xdr:sp>
    <xdr:clientData/>
  </xdr:twoCellAnchor>
  <xdr:twoCellAnchor>
    <xdr:from>
      <xdr:col>4</xdr:col>
      <xdr:colOff>266700</xdr:colOff>
      <xdr:row>163</xdr:row>
      <xdr:rowOff>0</xdr:rowOff>
    </xdr:from>
    <xdr:to>
      <xdr:col>10</xdr:col>
      <xdr:colOff>304800</xdr:colOff>
      <xdr:row>163</xdr:row>
      <xdr:rowOff>0</xdr:rowOff>
    </xdr:to>
    <xdr:sp>
      <xdr:nvSpPr>
        <xdr:cNvPr id="30" name="Rectangle 511"/>
        <xdr:cNvSpPr>
          <a:spLocks/>
        </xdr:cNvSpPr>
      </xdr:nvSpPr>
      <xdr:spPr>
        <a:xfrm>
          <a:off x="4505325" y="62074425"/>
          <a:ext cx="30099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不　　　明</a:t>
          </a:r>
        </a:p>
      </xdr:txBody>
    </xdr:sp>
    <xdr:clientData/>
  </xdr:twoCellAnchor>
  <xdr:twoCellAnchor>
    <xdr:from>
      <xdr:col>4</xdr:col>
      <xdr:colOff>142875</xdr:colOff>
      <xdr:row>163</xdr:row>
      <xdr:rowOff>0</xdr:rowOff>
    </xdr:from>
    <xdr:to>
      <xdr:col>12</xdr:col>
      <xdr:colOff>447675</xdr:colOff>
      <xdr:row>163</xdr:row>
      <xdr:rowOff>0</xdr:rowOff>
    </xdr:to>
    <xdr:sp>
      <xdr:nvSpPr>
        <xdr:cNvPr id="31" name="Rectangle 512"/>
        <xdr:cNvSpPr>
          <a:spLocks/>
        </xdr:cNvSpPr>
      </xdr:nvSpPr>
      <xdr:spPr>
        <a:xfrm>
          <a:off x="4381500" y="62074425"/>
          <a:ext cx="4267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入校生数の確保で収入減に対処</a:t>
          </a:r>
        </a:p>
      </xdr:txBody>
    </xdr:sp>
    <xdr:clientData/>
  </xdr:twoCellAnchor>
  <xdr:twoCellAnchor>
    <xdr:from>
      <xdr:col>4</xdr:col>
      <xdr:colOff>142875</xdr:colOff>
      <xdr:row>163</xdr:row>
      <xdr:rowOff>0</xdr:rowOff>
    </xdr:from>
    <xdr:to>
      <xdr:col>12</xdr:col>
      <xdr:colOff>447675</xdr:colOff>
      <xdr:row>163</xdr:row>
      <xdr:rowOff>0</xdr:rowOff>
    </xdr:to>
    <xdr:sp>
      <xdr:nvSpPr>
        <xdr:cNvPr id="32" name="Rectangle 513"/>
        <xdr:cNvSpPr>
          <a:spLocks/>
        </xdr:cNvSpPr>
      </xdr:nvSpPr>
      <xdr:spPr>
        <a:xfrm>
          <a:off x="4381500" y="62074425"/>
          <a:ext cx="4267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入校生数の確保で収入減に対処</a:t>
          </a:r>
        </a:p>
      </xdr:txBody>
    </xdr:sp>
    <xdr:clientData/>
  </xdr:twoCellAnchor>
  <xdr:twoCellAnchor>
    <xdr:from>
      <xdr:col>4</xdr:col>
      <xdr:colOff>142875</xdr:colOff>
      <xdr:row>163</xdr:row>
      <xdr:rowOff>0</xdr:rowOff>
    </xdr:from>
    <xdr:to>
      <xdr:col>12</xdr:col>
      <xdr:colOff>447675</xdr:colOff>
      <xdr:row>163</xdr:row>
      <xdr:rowOff>0</xdr:rowOff>
    </xdr:to>
    <xdr:sp>
      <xdr:nvSpPr>
        <xdr:cNvPr id="33" name="Rectangle 514"/>
        <xdr:cNvSpPr>
          <a:spLocks/>
        </xdr:cNvSpPr>
      </xdr:nvSpPr>
      <xdr:spPr>
        <a:xfrm>
          <a:off x="4381500" y="62074425"/>
          <a:ext cx="4267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入校生数の確保で収入減に対処</a:t>
          </a:r>
        </a:p>
      </xdr:txBody>
    </xdr:sp>
    <xdr:clientData/>
  </xdr:twoCellAnchor>
  <xdr:twoCellAnchor>
    <xdr:from>
      <xdr:col>4</xdr:col>
      <xdr:colOff>485775</xdr:colOff>
      <xdr:row>26</xdr:row>
      <xdr:rowOff>276225</xdr:rowOff>
    </xdr:from>
    <xdr:to>
      <xdr:col>13</xdr:col>
      <xdr:colOff>381000</xdr:colOff>
      <xdr:row>26</xdr:row>
      <xdr:rowOff>581025</xdr:rowOff>
    </xdr:to>
    <xdr:sp>
      <xdr:nvSpPr>
        <xdr:cNvPr id="34" name="AutoShape 520"/>
        <xdr:cNvSpPr>
          <a:spLocks/>
        </xdr:cNvSpPr>
      </xdr:nvSpPr>
      <xdr:spPr>
        <a:xfrm>
          <a:off x="4724400" y="8982075"/>
          <a:ext cx="4352925" cy="3048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32</xdr:row>
      <xdr:rowOff>304800</xdr:rowOff>
    </xdr:from>
    <xdr:to>
      <xdr:col>13</xdr:col>
      <xdr:colOff>409575</xdr:colOff>
      <xdr:row>32</xdr:row>
      <xdr:rowOff>628650</xdr:rowOff>
    </xdr:to>
    <xdr:sp>
      <xdr:nvSpPr>
        <xdr:cNvPr id="35" name="AutoShape 521"/>
        <xdr:cNvSpPr>
          <a:spLocks/>
        </xdr:cNvSpPr>
      </xdr:nvSpPr>
      <xdr:spPr>
        <a:xfrm>
          <a:off x="4762500" y="11287125"/>
          <a:ext cx="4343400" cy="32385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20</xdr:row>
      <xdr:rowOff>257175</xdr:rowOff>
    </xdr:from>
    <xdr:to>
      <xdr:col>13</xdr:col>
      <xdr:colOff>447675</xdr:colOff>
      <xdr:row>20</xdr:row>
      <xdr:rowOff>523875</xdr:rowOff>
    </xdr:to>
    <xdr:sp>
      <xdr:nvSpPr>
        <xdr:cNvPr id="36" name="AutoShape 522"/>
        <xdr:cNvSpPr>
          <a:spLocks/>
        </xdr:cNvSpPr>
      </xdr:nvSpPr>
      <xdr:spPr>
        <a:xfrm>
          <a:off x="5753100" y="6677025"/>
          <a:ext cx="3390900" cy="266700"/>
        </a:xfrm>
        <a:prstGeom prst="rightArrow">
          <a:avLst>
            <a:gd name="adj1" fmla="val 29402"/>
            <a:gd name="adj2" fmla="val -2143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44</xdr:row>
      <xdr:rowOff>266700</xdr:rowOff>
    </xdr:from>
    <xdr:to>
      <xdr:col>13</xdr:col>
      <xdr:colOff>409575</xdr:colOff>
      <xdr:row>44</xdr:row>
      <xdr:rowOff>523875</xdr:rowOff>
    </xdr:to>
    <xdr:sp>
      <xdr:nvSpPr>
        <xdr:cNvPr id="37" name="AutoShape 524"/>
        <xdr:cNvSpPr>
          <a:spLocks/>
        </xdr:cNvSpPr>
      </xdr:nvSpPr>
      <xdr:spPr>
        <a:xfrm>
          <a:off x="5753100" y="16297275"/>
          <a:ext cx="3352800" cy="25717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xdr:row>
      <xdr:rowOff>238125</xdr:rowOff>
    </xdr:from>
    <xdr:to>
      <xdr:col>13</xdr:col>
      <xdr:colOff>409575</xdr:colOff>
      <xdr:row>50</xdr:row>
      <xdr:rowOff>514350</xdr:rowOff>
    </xdr:to>
    <xdr:sp>
      <xdr:nvSpPr>
        <xdr:cNvPr id="38" name="AutoShape 525"/>
        <xdr:cNvSpPr>
          <a:spLocks/>
        </xdr:cNvSpPr>
      </xdr:nvSpPr>
      <xdr:spPr>
        <a:xfrm>
          <a:off x="5724525" y="18545175"/>
          <a:ext cx="3381375" cy="2762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56</xdr:row>
      <xdr:rowOff>266700</xdr:rowOff>
    </xdr:from>
    <xdr:to>
      <xdr:col>13</xdr:col>
      <xdr:colOff>447675</xdr:colOff>
      <xdr:row>56</xdr:row>
      <xdr:rowOff>542925</xdr:rowOff>
    </xdr:to>
    <xdr:sp>
      <xdr:nvSpPr>
        <xdr:cNvPr id="39" name="AutoShape 526"/>
        <xdr:cNvSpPr>
          <a:spLocks/>
        </xdr:cNvSpPr>
      </xdr:nvSpPr>
      <xdr:spPr>
        <a:xfrm>
          <a:off x="5734050" y="20850225"/>
          <a:ext cx="3409950" cy="2762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62</xdr:row>
      <xdr:rowOff>257175</xdr:rowOff>
    </xdr:from>
    <xdr:to>
      <xdr:col>13</xdr:col>
      <xdr:colOff>419100</xdr:colOff>
      <xdr:row>62</xdr:row>
      <xdr:rowOff>533400</xdr:rowOff>
    </xdr:to>
    <xdr:sp>
      <xdr:nvSpPr>
        <xdr:cNvPr id="40" name="AutoShape 527"/>
        <xdr:cNvSpPr>
          <a:spLocks/>
        </xdr:cNvSpPr>
      </xdr:nvSpPr>
      <xdr:spPr>
        <a:xfrm>
          <a:off x="5734050" y="23117175"/>
          <a:ext cx="3381375" cy="2762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68</xdr:row>
      <xdr:rowOff>257175</xdr:rowOff>
    </xdr:from>
    <xdr:to>
      <xdr:col>13</xdr:col>
      <xdr:colOff>447675</xdr:colOff>
      <xdr:row>68</xdr:row>
      <xdr:rowOff>533400</xdr:rowOff>
    </xdr:to>
    <xdr:sp>
      <xdr:nvSpPr>
        <xdr:cNvPr id="41" name="AutoShape 528"/>
        <xdr:cNvSpPr>
          <a:spLocks/>
        </xdr:cNvSpPr>
      </xdr:nvSpPr>
      <xdr:spPr>
        <a:xfrm>
          <a:off x="5257800" y="25393650"/>
          <a:ext cx="3886200" cy="2762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74</xdr:row>
      <xdr:rowOff>238125</xdr:rowOff>
    </xdr:from>
    <xdr:to>
      <xdr:col>13</xdr:col>
      <xdr:colOff>381000</xdr:colOff>
      <xdr:row>74</xdr:row>
      <xdr:rowOff>514350</xdr:rowOff>
    </xdr:to>
    <xdr:sp>
      <xdr:nvSpPr>
        <xdr:cNvPr id="42" name="AutoShape 529"/>
        <xdr:cNvSpPr>
          <a:spLocks/>
        </xdr:cNvSpPr>
      </xdr:nvSpPr>
      <xdr:spPr>
        <a:xfrm>
          <a:off x="4743450" y="27651075"/>
          <a:ext cx="4333875" cy="2762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80</xdr:row>
      <xdr:rowOff>228600</xdr:rowOff>
    </xdr:from>
    <xdr:to>
      <xdr:col>13</xdr:col>
      <xdr:colOff>428625</xdr:colOff>
      <xdr:row>80</xdr:row>
      <xdr:rowOff>542925</xdr:rowOff>
    </xdr:to>
    <xdr:sp>
      <xdr:nvSpPr>
        <xdr:cNvPr id="43" name="AutoShape 530"/>
        <xdr:cNvSpPr>
          <a:spLocks/>
        </xdr:cNvSpPr>
      </xdr:nvSpPr>
      <xdr:spPr>
        <a:xfrm>
          <a:off x="4772025" y="29918025"/>
          <a:ext cx="4352925" cy="3143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86</xdr:row>
      <xdr:rowOff>238125</xdr:rowOff>
    </xdr:from>
    <xdr:to>
      <xdr:col>13</xdr:col>
      <xdr:colOff>447675</xdr:colOff>
      <xdr:row>86</xdr:row>
      <xdr:rowOff>552450</xdr:rowOff>
    </xdr:to>
    <xdr:sp>
      <xdr:nvSpPr>
        <xdr:cNvPr id="44" name="AutoShape 531"/>
        <xdr:cNvSpPr>
          <a:spLocks/>
        </xdr:cNvSpPr>
      </xdr:nvSpPr>
      <xdr:spPr>
        <a:xfrm>
          <a:off x="6753225" y="32204025"/>
          <a:ext cx="2390775" cy="3143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98</xdr:row>
      <xdr:rowOff>257175</xdr:rowOff>
    </xdr:from>
    <xdr:to>
      <xdr:col>13</xdr:col>
      <xdr:colOff>428625</xdr:colOff>
      <xdr:row>98</xdr:row>
      <xdr:rowOff>571500</xdr:rowOff>
    </xdr:to>
    <xdr:sp>
      <xdr:nvSpPr>
        <xdr:cNvPr id="45" name="AutoShape 532"/>
        <xdr:cNvSpPr>
          <a:spLocks/>
        </xdr:cNvSpPr>
      </xdr:nvSpPr>
      <xdr:spPr>
        <a:xfrm>
          <a:off x="5762625" y="36861750"/>
          <a:ext cx="3362325" cy="3143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110</xdr:row>
      <xdr:rowOff>228600</xdr:rowOff>
    </xdr:from>
    <xdr:to>
      <xdr:col>13</xdr:col>
      <xdr:colOff>409575</xdr:colOff>
      <xdr:row>110</xdr:row>
      <xdr:rowOff>561975</xdr:rowOff>
    </xdr:to>
    <xdr:sp>
      <xdr:nvSpPr>
        <xdr:cNvPr id="46" name="AutoShape 533"/>
        <xdr:cNvSpPr>
          <a:spLocks/>
        </xdr:cNvSpPr>
      </xdr:nvSpPr>
      <xdr:spPr>
        <a:xfrm>
          <a:off x="5238750" y="41386125"/>
          <a:ext cx="3867150" cy="33337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122</xdr:row>
      <xdr:rowOff>219075</xdr:rowOff>
    </xdr:from>
    <xdr:to>
      <xdr:col>13</xdr:col>
      <xdr:colOff>409575</xdr:colOff>
      <xdr:row>122</xdr:row>
      <xdr:rowOff>590550</xdr:rowOff>
    </xdr:to>
    <xdr:sp>
      <xdr:nvSpPr>
        <xdr:cNvPr id="47" name="AutoShape 534"/>
        <xdr:cNvSpPr>
          <a:spLocks/>
        </xdr:cNvSpPr>
      </xdr:nvSpPr>
      <xdr:spPr>
        <a:xfrm>
          <a:off x="4762500" y="45929550"/>
          <a:ext cx="4343400" cy="37147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128</xdr:row>
      <xdr:rowOff>266700</xdr:rowOff>
    </xdr:from>
    <xdr:to>
      <xdr:col>13</xdr:col>
      <xdr:colOff>390525</xdr:colOff>
      <xdr:row>128</xdr:row>
      <xdr:rowOff>581025</xdr:rowOff>
    </xdr:to>
    <xdr:sp>
      <xdr:nvSpPr>
        <xdr:cNvPr id="48" name="AutoShape 535"/>
        <xdr:cNvSpPr>
          <a:spLocks/>
        </xdr:cNvSpPr>
      </xdr:nvSpPr>
      <xdr:spPr>
        <a:xfrm>
          <a:off x="4743450" y="48253650"/>
          <a:ext cx="4343400" cy="3143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134</xdr:row>
      <xdr:rowOff>257175</xdr:rowOff>
    </xdr:from>
    <xdr:to>
      <xdr:col>13</xdr:col>
      <xdr:colOff>409575</xdr:colOff>
      <xdr:row>134</xdr:row>
      <xdr:rowOff>571500</xdr:rowOff>
    </xdr:to>
    <xdr:sp>
      <xdr:nvSpPr>
        <xdr:cNvPr id="49" name="AutoShape 536"/>
        <xdr:cNvSpPr>
          <a:spLocks/>
        </xdr:cNvSpPr>
      </xdr:nvSpPr>
      <xdr:spPr>
        <a:xfrm>
          <a:off x="5762625" y="50520600"/>
          <a:ext cx="3343275" cy="3143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203</xdr:row>
      <xdr:rowOff>409575</xdr:rowOff>
    </xdr:from>
    <xdr:to>
      <xdr:col>13</xdr:col>
      <xdr:colOff>419100</xdr:colOff>
      <xdr:row>203</xdr:row>
      <xdr:rowOff>771525</xdr:rowOff>
    </xdr:to>
    <xdr:sp>
      <xdr:nvSpPr>
        <xdr:cNvPr id="50" name="AutoShape 539"/>
        <xdr:cNvSpPr>
          <a:spLocks/>
        </xdr:cNvSpPr>
      </xdr:nvSpPr>
      <xdr:spPr>
        <a:xfrm>
          <a:off x="6715125" y="78133575"/>
          <a:ext cx="2400300" cy="361950"/>
        </a:xfrm>
        <a:prstGeom prst="rightArrow">
          <a:avLst>
            <a:gd name="adj1" fmla="val 15712"/>
            <a:gd name="adj2" fmla="val -22412"/>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209</xdr:row>
      <xdr:rowOff>219075</xdr:rowOff>
    </xdr:from>
    <xdr:to>
      <xdr:col>13</xdr:col>
      <xdr:colOff>409575</xdr:colOff>
      <xdr:row>209</xdr:row>
      <xdr:rowOff>533400</xdr:rowOff>
    </xdr:to>
    <xdr:sp>
      <xdr:nvSpPr>
        <xdr:cNvPr id="51" name="AutoShape 540"/>
        <xdr:cNvSpPr>
          <a:spLocks/>
        </xdr:cNvSpPr>
      </xdr:nvSpPr>
      <xdr:spPr>
        <a:xfrm>
          <a:off x="4743450" y="80505300"/>
          <a:ext cx="4362450" cy="3143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161</xdr:row>
      <xdr:rowOff>238125</xdr:rowOff>
    </xdr:from>
    <xdr:to>
      <xdr:col>13</xdr:col>
      <xdr:colOff>438150</xdr:colOff>
      <xdr:row>161</xdr:row>
      <xdr:rowOff>561975</xdr:rowOff>
    </xdr:to>
    <xdr:sp>
      <xdr:nvSpPr>
        <xdr:cNvPr id="52" name="AutoShape 585"/>
        <xdr:cNvSpPr>
          <a:spLocks/>
        </xdr:cNvSpPr>
      </xdr:nvSpPr>
      <xdr:spPr>
        <a:xfrm>
          <a:off x="4752975" y="60769500"/>
          <a:ext cx="4381500" cy="32385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332</xdr:row>
      <xdr:rowOff>257175</xdr:rowOff>
    </xdr:from>
    <xdr:to>
      <xdr:col>13</xdr:col>
      <xdr:colOff>381000</xdr:colOff>
      <xdr:row>332</xdr:row>
      <xdr:rowOff>542925</xdr:rowOff>
    </xdr:to>
    <xdr:sp>
      <xdr:nvSpPr>
        <xdr:cNvPr id="53" name="AutoShape 589"/>
        <xdr:cNvSpPr>
          <a:spLocks/>
        </xdr:cNvSpPr>
      </xdr:nvSpPr>
      <xdr:spPr>
        <a:xfrm>
          <a:off x="5753100" y="129673350"/>
          <a:ext cx="3324225" cy="28575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326</xdr:row>
      <xdr:rowOff>1095375</xdr:rowOff>
    </xdr:from>
    <xdr:to>
      <xdr:col>13</xdr:col>
      <xdr:colOff>409575</xdr:colOff>
      <xdr:row>326</xdr:row>
      <xdr:rowOff>1390650</xdr:rowOff>
    </xdr:to>
    <xdr:sp>
      <xdr:nvSpPr>
        <xdr:cNvPr id="54" name="AutoShape 590"/>
        <xdr:cNvSpPr>
          <a:spLocks/>
        </xdr:cNvSpPr>
      </xdr:nvSpPr>
      <xdr:spPr>
        <a:xfrm>
          <a:off x="4743450" y="126568200"/>
          <a:ext cx="4362450" cy="29527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140</xdr:row>
      <xdr:rowOff>333375</xdr:rowOff>
    </xdr:from>
    <xdr:to>
      <xdr:col>13</xdr:col>
      <xdr:colOff>438150</xdr:colOff>
      <xdr:row>140</xdr:row>
      <xdr:rowOff>647700</xdr:rowOff>
    </xdr:to>
    <xdr:sp>
      <xdr:nvSpPr>
        <xdr:cNvPr id="55" name="AutoShape 591"/>
        <xdr:cNvSpPr>
          <a:spLocks/>
        </xdr:cNvSpPr>
      </xdr:nvSpPr>
      <xdr:spPr>
        <a:xfrm>
          <a:off x="6743700" y="52873275"/>
          <a:ext cx="2390775" cy="3143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278</xdr:row>
      <xdr:rowOff>257175</xdr:rowOff>
    </xdr:from>
    <xdr:to>
      <xdr:col>13</xdr:col>
      <xdr:colOff>447675</xdr:colOff>
      <xdr:row>278</xdr:row>
      <xdr:rowOff>523875</xdr:rowOff>
    </xdr:to>
    <xdr:sp>
      <xdr:nvSpPr>
        <xdr:cNvPr id="56" name="AutoShape 592"/>
        <xdr:cNvSpPr>
          <a:spLocks/>
        </xdr:cNvSpPr>
      </xdr:nvSpPr>
      <xdr:spPr>
        <a:xfrm>
          <a:off x="7239000" y="106451400"/>
          <a:ext cx="1905000" cy="266700"/>
        </a:xfrm>
        <a:prstGeom prst="rightArrow">
          <a:avLst>
            <a:gd name="adj1" fmla="val 31046"/>
            <a:gd name="adj2" fmla="val -26189"/>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347</xdr:row>
      <xdr:rowOff>228600</xdr:rowOff>
    </xdr:from>
    <xdr:to>
      <xdr:col>13</xdr:col>
      <xdr:colOff>409575</xdr:colOff>
      <xdr:row>347</xdr:row>
      <xdr:rowOff>561975</xdr:rowOff>
    </xdr:to>
    <xdr:sp>
      <xdr:nvSpPr>
        <xdr:cNvPr id="57" name="AutoShape 593"/>
        <xdr:cNvSpPr>
          <a:spLocks/>
        </xdr:cNvSpPr>
      </xdr:nvSpPr>
      <xdr:spPr>
        <a:xfrm>
          <a:off x="4743450" y="134845425"/>
          <a:ext cx="43624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266</xdr:row>
      <xdr:rowOff>266700</xdr:rowOff>
    </xdr:from>
    <xdr:to>
      <xdr:col>13</xdr:col>
      <xdr:colOff>428625</xdr:colOff>
      <xdr:row>266</xdr:row>
      <xdr:rowOff>523875</xdr:rowOff>
    </xdr:to>
    <xdr:sp>
      <xdr:nvSpPr>
        <xdr:cNvPr id="58" name="AutoShape 602"/>
        <xdr:cNvSpPr>
          <a:spLocks/>
        </xdr:cNvSpPr>
      </xdr:nvSpPr>
      <xdr:spPr>
        <a:xfrm>
          <a:off x="5753100" y="101907975"/>
          <a:ext cx="3371850" cy="2571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xdr:row>
      <xdr:rowOff>276225</xdr:rowOff>
    </xdr:from>
    <xdr:to>
      <xdr:col>13</xdr:col>
      <xdr:colOff>409575</xdr:colOff>
      <xdr:row>8</xdr:row>
      <xdr:rowOff>523875</xdr:rowOff>
    </xdr:to>
    <xdr:sp>
      <xdr:nvSpPr>
        <xdr:cNvPr id="59" name="AutoShape 606"/>
        <xdr:cNvSpPr>
          <a:spLocks/>
        </xdr:cNvSpPr>
      </xdr:nvSpPr>
      <xdr:spPr>
        <a:xfrm>
          <a:off x="4762500" y="2133600"/>
          <a:ext cx="4343400" cy="24765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169</xdr:row>
      <xdr:rowOff>0</xdr:rowOff>
    </xdr:from>
    <xdr:to>
      <xdr:col>12</xdr:col>
      <xdr:colOff>352425</xdr:colOff>
      <xdr:row>169</xdr:row>
      <xdr:rowOff>0</xdr:rowOff>
    </xdr:to>
    <xdr:sp>
      <xdr:nvSpPr>
        <xdr:cNvPr id="60" name="AutoShape 609"/>
        <xdr:cNvSpPr>
          <a:spLocks/>
        </xdr:cNvSpPr>
      </xdr:nvSpPr>
      <xdr:spPr>
        <a:xfrm>
          <a:off x="5457825" y="64350900"/>
          <a:ext cx="3095625"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169</xdr:row>
      <xdr:rowOff>0</xdr:rowOff>
    </xdr:from>
    <xdr:to>
      <xdr:col>10</xdr:col>
      <xdr:colOff>476250</xdr:colOff>
      <xdr:row>169</xdr:row>
      <xdr:rowOff>0</xdr:rowOff>
    </xdr:to>
    <xdr:sp>
      <xdr:nvSpPr>
        <xdr:cNvPr id="61" name="AutoShape 610"/>
        <xdr:cNvSpPr>
          <a:spLocks/>
        </xdr:cNvSpPr>
      </xdr:nvSpPr>
      <xdr:spPr>
        <a:xfrm>
          <a:off x="4448175" y="64350900"/>
          <a:ext cx="3238500" cy="0"/>
        </a:xfrm>
        <a:prstGeom prst="rightArrow">
          <a:avLst>
            <a:gd name="adj" fmla="val 50000"/>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168</xdr:row>
      <xdr:rowOff>771525</xdr:rowOff>
    </xdr:from>
    <xdr:to>
      <xdr:col>10</xdr:col>
      <xdr:colOff>304800</xdr:colOff>
      <xdr:row>168</xdr:row>
      <xdr:rowOff>771525</xdr:rowOff>
    </xdr:to>
    <xdr:sp>
      <xdr:nvSpPr>
        <xdr:cNvPr id="62" name="Rectangle 611"/>
        <xdr:cNvSpPr>
          <a:spLocks/>
        </xdr:cNvSpPr>
      </xdr:nvSpPr>
      <xdr:spPr>
        <a:xfrm>
          <a:off x="4505325" y="64350900"/>
          <a:ext cx="30099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不　　　明</a:t>
          </a:r>
        </a:p>
      </xdr:txBody>
    </xdr:sp>
    <xdr:clientData/>
  </xdr:twoCellAnchor>
  <xdr:twoCellAnchor>
    <xdr:from>
      <xdr:col>4</xdr:col>
      <xdr:colOff>142875</xdr:colOff>
      <xdr:row>168</xdr:row>
      <xdr:rowOff>771525</xdr:rowOff>
    </xdr:from>
    <xdr:to>
      <xdr:col>12</xdr:col>
      <xdr:colOff>447675</xdr:colOff>
      <xdr:row>168</xdr:row>
      <xdr:rowOff>771525</xdr:rowOff>
    </xdr:to>
    <xdr:sp>
      <xdr:nvSpPr>
        <xdr:cNvPr id="63" name="Rectangle 612"/>
        <xdr:cNvSpPr>
          <a:spLocks/>
        </xdr:cNvSpPr>
      </xdr:nvSpPr>
      <xdr:spPr>
        <a:xfrm>
          <a:off x="4381500" y="64350900"/>
          <a:ext cx="4267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入校生数の確保で収入減に対処</a:t>
          </a:r>
        </a:p>
      </xdr:txBody>
    </xdr:sp>
    <xdr:clientData/>
  </xdr:twoCellAnchor>
  <xdr:twoCellAnchor>
    <xdr:from>
      <xdr:col>4</xdr:col>
      <xdr:colOff>266700</xdr:colOff>
      <xdr:row>168</xdr:row>
      <xdr:rowOff>771525</xdr:rowOff>
    </xdr:from>
    <xdr:to>
      <xdr:col>10</xdr:col>
      <xdr:colOff>304800</xdr:colOff>
      <xdr:row>168</xdr:row>
      <xdr:rowOff>771525</xdr:rowOff>
    </xdr:to>
    <xdr:sp>
      <xdr:nvSpPr>
        <xdr:cNvPr id="64" name="Rectangle 613"/>
        <xdr:cNvSpPr>
          <a:spLocks/>
        </xdr:cNvSpPr>
      </xdr:nvSpPr>
      <xdr:spPr>
        <a:xfrm>
          <a:off x="4505325" y="64350900"/>
          <a:ext cx="30099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不　　　明</a:t>
          </a:r>
        </a:p>
      </xdr:txBody>
    </xdr:sp>
    <xdr:clientData/>
  </xdr:twoCellAnchor>
  <xdr:twoCellAnchor>
    <xdr:from>
      <xdr:col>4</xdr:col>
      <xdr:colOff>142875</xdr:colOff>
      <xdr:row>168</xdr:row>
      <xdr:rowOff>771525</xdr:rowOff>
    </xdr:from>
    <xdr:to>
      <xdr:col>12</xdr:col>
      <xdr:colOff>447675</xdr:colOff>
      <xdr:row>168</xdr:row>
      <xdr:rowOff>771525</xdr:rowOff>
    </xdr:to>
    <xdr:sp>
      <xdr:nvSpPr>
        <xdr:cNvPr id="65" name="Rectangle 614"/>
        <xdr:cNvSpPr>
          <a:spLocks/>
        </xdr:cNvSpPr>
      </xdr:nvSpPr>
      <xdr:spPr>
        <a:xfrm>
          <a:off x="4381500" y="64350900"/>
          <a:ext cx="4267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入校生数の確保で収入減に対処</a:t>
          </a:r>
        </a:p>
      </xdr:txBody>
    </xdr:sp>
    <xdr:clientData/>
  </xdr:twoCellAnchor>
  <xdr:twoCellAnchor>
    <xdr:from>
      <xdr:col>4</xdr:col>
      <xdr:colOff>266700</xdr:colOff>
      <xdr:row>168</xdr:row>
      <xdr:rowOff>771525</xdr:rowOff>
    </xdr:from>
    <xdr:to>
      <xdr:col>10</xdr:col>
      <xdr:colOff>304800</xdr:colOff>
      <xdr:row>168</xdr:row>
      <xdr:rowOff>771525</xdr:rowOff>
    </xdr:to>
    <xdr:sp>
      <xdr:nvSpPr>
        <xdr:cNvPr id="66" name="Rectangle 615"/>
        <xdr:cNvSpPr>
          <a:spLocks/>
        </xdr:cNvSpPr>
      </xdr:nvSpPr>
      <xdr:spPr>
        <a:xfrm>
          <a:off x="4505325" y="64350900"/>
          <a:ext cx="30099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不　　　明</a:t>
          </a:r>
        </a:p>
      </xdr:txBody>
    </xdr:sp>
    <xdr:clientData/>
  </xdr:twoCellAnchor>
  <xdr:twoCellAnchor>
    <xdr:from>
      <xdr:col>4</xdr:col>
      <xdr:colOff>142875</xdr:colOff>
      <xdr:row>168</xdr:row>
      <xdr:rowOff>771525</xdr:rowOff>
    </xdr:from>
    <xdr:to>
      <xdr:col>12</xdr:col>
      <xdr:colOff>447675</xdr:colOff>
      <xdr:row>168</xdr:row>
      <xdr:rowOff>771525</xdr:rowOff>
    </xdr:to>
    <xdr:sp>
      <xdr:nvSpPr>
        <xdr:cNvPr id="67" name="Rectangle 616"/>
        <xdr:cNvSpPr>
          <a:spLocks/>
        </xdr:cNvSpPr>
      </xdr:nvSpPr>
      <xdr:spPr>
        <a:xfrm>
          <a:off x="4381500" y="64350900"/>
          <a:ext cx="4267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入校生数の確保で収入減に対処</a:t>
          </a:r>
        </a:p>
      </xdr:txBody>
    </xdr:sp>
    <xdr:clientData/>
  </xdr:twoCellAnchor>
  <xdr:twoCellAnchor>
    <xdr:from>
      <xdr:col>4</xdr:col>
      <xdr:colOff>266700</xdr:colOff>
      <xdr:row>168</xdr:row>
      <xdr:rowOff>771525</xdr:rowOff>
    </xdr:from>
    <xdr:to>
      <xdr:col>10</xdr:col>
      <xdr:colOff>304800</xdr:colOff>
      <xdr:row>168</xdr:row>
      <xdr:rowOff>771525</xdr:rowOff>
    </xdr:to>
    <xdr:sp>
      <xdr:nvSpPr>
        <xdr:cNvPr id="68" name="Rectangle 617"/>
        <xdr:cNvSpPr>
          <a:spLocks/>
        </xdr:cNvSpPr>
      </xdr:nvSpPr>
      <xdr:spPr>
        <a:xfrm>
          <a:off x="4505325" y="64350900"/>
          <a:ext cx="30099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不　　　明</a:t>
          </a:r>
        </a:p>
      </xdr:txBody>
    </xdr:sp>
    <xdr:clientData/>
  </xdr:twoCellAnchor>
  <xdr:twoCellAnchor>
    <xdr:from>
      <xdr:col>4</xdr:col>
      <xdr:colOff>142875</xdr:colOff>
      <xdr:row>168</xdr:row>
      <xdr:rowOff>771525</xdr:rowOff>
    </xdr:from>
    <xdr:to>
      <xdr:col>12</xdr:col>
      <xdr:colOff>447675</xdr:colOff>
      <xdr:row>168</xdr:row>
      <xdr:rowOff>771525</xdr:rowOff>
    </xdr:to>
    <xdr:sp>
      <xdr:nvSpPr>
        <xdr:cNvPr id="69" name="Rectangle 618"/>
        <xdr:cNvSpPr>
          <a:spLocks/>
        </xdr:cNvSpPr>
      </xdr:nvSpPr>
      <xdr:spPr>
        <a:xfrm>
          <a:off x="4381500" y="64350900"/>
          <a:ext cx="4267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入校生数の確保で収入減に対処</a:t>
          </a:r>
        </a:p>
      </xdr:txBody>
    </xdr:sp>
    <xdr:clientData/>
  </xdr:twoCellAnchor>
  <xdr:twoCellAnchor>
    <xdr:from>
      <xdr:col>4</xdr:col>
      <xdr:colOff>142875</xdr:colOff>
      <xdr:row>168</xdr:row>
      <xdr:rowOff>771525</xdr:rowOff>
    </xdr:from>
    <xdr:to>
      <xdr:col>12</xdr:col>
      <xdr:colOff>447675</xdr:colOff>
      <xdr:row>168</xdr:row>
      <xdr:rowOff>771525</xdr:rowOff>
    </xdr:to>
    <xdr:sp>
      <xdr:nvSpPr>
        <xdr:cNvPr id="70" name="Rectangle 619"/>
        <xdr:cNvSpPr>
          <a:spLocks/>
        </xdr:cNvSpPr>
      </xdr:nvSpPr>
      <xdr:spPr>
        <a:xfrm>
          <a:off x="4381500" y="64350900"/>
          <a:ext cx="4267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入校生数の確保で収入減に対処</a:t>
          </a:r>
        </a:p>
      </xdr:txBody>
    </xdr:sp>
    <xdr:clientData/>
  </xdr:twoCellAnchor>
  <xdr:twoCellAnchor>
    <xdr:from>
      <xdr:col>4</xdr:col>
      <xdr:colOff>142875</xdr:colOff>
      <xdr:row>168</xdr:row>
      <xdr:rowOff>771525</xdr:rowOff>
    </xdr:from>
    <xdr:to>
      <xdr:col>12</xdr:col>
      <xdr:colOff>447675</xdr:colOff>
      <xdr:row>168</xdr:row>
      <xdr:rowOff>771525</xdr:rowOff>
    </xdr:to>
    <xdr:sp>
      <xdr:nvSpPr>
        <xdr:cNvPr id="71" name="Rectangle 620"/>
        <xdr:cNvSpPr>
          <a:spLocks/>
        </xdr:cNvSpPr>
      </xdr:nvSpPr>
      <xdr:spPr>
        <a:xfrm>
          <a:off x="4381500" y="64350900"/>
          <a:ext cx="4267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入校生数の確保で収入減に対処</a:t>
          </a:r>
        </a:p>
      </xdr:txBody>
    </xdr:sp>
    <xdr:clientData/>
  </xdr:twoCellAnchor>
  <xdr:twoCellAnchor>
    <xdr:from>
      <xdr:col>8</xdr:col>
      <xdr:colOff>47625</xdr:colOff>
      <xdr:row>167</xdr:row>
      <xdr:rowOff>257175</xdr:rowOff>
    </xdr:from>
    <xdr:to>
      <xdr:col>13</xdr:col>
      <xdr:colOff>390525</xdr:colOff>
      <xdr:row>167</xdr:row>
      <xdr:rowOff>581025</xdr:rowOff>
    </xdr:to>
    <xdr:sp>
      <xdr:nvSpPr>
        <xdr:cNvPr id="72" name="AutoShape 621"/>
        <xdr:cNvSpPr>
          <a:spLocks/>
        </xdr:cNvSpPr>
      </xdr:nvSpPr>
      <xdr:spPr>
        <a:xfrm>
          <a:off x="6267450" y="63065025"/>
          <a:ext cx="2819400" cy="32385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146</xdr:row>
      <xdr:rowOff>257175</xdr:rowOff>
    </xdr:from>
    <xdr:to>
      <xdr:col>12</xdr:col>
      <xdr:colOff>485775</xdr:colOff>
      <xdr:row>146</xdr:row>
      <xdr:rowOff>514350</xdr:rowOff>
    </xdr:to>
    <xdr:sp>
      <xdr:nvSpPr>
        <xdr:cNvPr id="73" name="AutoShape 622"/>
        <xdr:cNvSpPr>
          <a:spLocks/>
        </xdr:cNvSpPr>
      </xdr:nvSpPr>
      <xdr:spPr>
        <a:xfrm>
          <a:off x="5238750" y="55549800"/>
          <a:ext cx="3448050" cy="2571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173</xdr:row>
      <xdr:rowOff>219075</xdr:rowOff>
    </xdr:from>
    <xdr:to>
      <xdr:col>13</xdr:col>
      <xdr:colOff>447675</xdr:colOff>
      <xdr:row>173</xdr:row>
      <xdr:rowOff>581025</xdr:rowOff>
    </xdr:to>
    <xdr:sp>
      <xdr:nvSpPr>
        <xdr:cNvPr id="74" name="AutoShape 624"/>
        <xdr:cNvSpPr>
          <a:spLocks/>
        </xdr:cNvSpPr>
      </xdr:nvSpPr>
      <xdr:spPr>
        <a:xfrm>
          <a:off x="5238750" y="65303400"/>
          <a:ext cx="3905250" cy="361950"/>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224</xdr:row>
      <xdr:rowOff>247650</xdr:rowOff>
    </xdr:from>
    <xdr:to>
      <xdr:col>13</xdr:col>
      <xdr:colOff>428625</xdr:colOff>
      <xdr:row>224</xdr:row>
      <xdr:rowOff>590550</xdr:rowOff>
    </xdr:to>
    <xdr:sp>
      <xdr:nvSpPr>
        <xdr:cNvPr id="75" name="AutoShape 626"/>
        <xdr:cNvSpPr>
          <a:spLocks/>
        </xdr:cNvSpPr>
      </xdr:nvSpPr>
      <xdr:spPr>
        <a:xfrm>
          <a:off x="4752975" y="85753575"/>
          <a:ext cx="4371975" cy="3429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230</xdr:row>
      <xdr:rowOff>266700</xdr:rowOff>
    </xdr:from>
    <xdr:to>
      <xdr:col>13</xdr:col>
      <xdr:colOff>266700</xdr:colOff>
      <xdr:row>230</xdr:row>
      <xdr:rowOff>581025</xdr:rowOff>
    </xdr:to>
    <xdr:sp>
      <xdr:nvSpPr>
        <xdr:cNvPr id="76" name="AutoShape 627"/>
        <xdr:cNvSpPr>
          <a:spLocks/>
        </xdr:cNvSpPr>
      </xdr:nvSpPr>
      <xdr:spPr>
        <a:xfrm>
          <a:off x="5762625" y="88049100"/>
          <a:ext cx="3200400" cy="3143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242</xdr:row>
      <xdr:rowOff>238125</xdr:rowOff>
    </xdr:from>
    <xdr:to>
      <xdr:col>13</xdr:col>
      <xdr:colOff>428625</xdr:colOff>
      <xdr:row>242</xdr:row>
      <xdr:rowOff>552450</xdr:rowOff>
    </xdr:to>
    <xdr:sp>
      <xdr:nvSpPr>
        <xdr:cNvPr id="77" name="AutoShape 628"/>
        <xdr:cNvSpPr>
          <a:spLocks/>
        </xdr:cNvSpPr>
      </xdr:nvSpPr>
      <xdr:spPr>
        <a:xfrm>
          <a:off x="5743575" y="92773500"/>
          <a:ext cx="3381375" cy="3143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248</xdr:row>
      <xdr:rowOff>238125</xdr:rowOff>
    </xdr:from>
    <xdr:to>
      <xdr:col>13</xdr:col>
      <xdr:colOff>400050</xdr:colOff>
      <xdr:row>248</xdr:row>
      <xdr:rowOff>552450</xdr:rowOff>
    </xdr:to>
    <xdr:sp>
      <xdr:nvSpPr>
        <xdr:cNvPr id="78" name="AutoShape 629"/>
        <xdr:cNvSpPr>
          <a:spLocks/>
        </xdr:cNvSpPr>
      </xdr:nvSpPr>
      <xdr:spPr>
        <a:xfrm>
          <a:off x="4781550" y="95049975"/>
          <a:ext cx="4314825" cy="3143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272</xdr:row>
      <xdr:rowOff>238125</xdr:rowOff>
    </xdr:from>
    <xdr:to>
      <xdr:col>13</xdr:col>
      <xdr:colOff>419100</xdr:colOff>
      <xdr:row>272</xdr:row>
      <xdr:rowOff>552450</xdr:rowOff>
    </xdr:to>
    <xdr:sp>
      <xdr:nvSpPr>
        <xdr:cNvPr id="79" name="AutoShape 630"/>
        <xdr:cNvSpPr>
          <a:spLocks/>
        </xdr:cNvSpPr>
      </xdr:nvSpPr>
      <xdr:spPr>
        <a:xfrm>
          <a:off x="4762500" y="104155875"/>
          <a:ext cx="4352925" cy="314325"/>
        </a:xfrm>
        <a:prstGeom prst="rightArrow">
          <a:avLst>
            <a:gd name="adj1" fmla="val 33379"/>
            <a:gd name="adj2" fmla="val -2600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293</xdr:row>
      <xdr:rowOff>228600</xdr:rowOff>
    </xdr:from>
    <xdr:to>
      <xdr:col>13</xdr:col>
      <xdr:colOff>428625</xdr:colOff>
      <xdr:row>293</xdr:row>
      <xdr:rowOff>542925</xdr:rowOff>
    </xdr:to>
    <xdr:sp>
      <xdr:nvSpPr>
        <xdr:cNvPr id="80" name="AutoShape 631"/>
        <xdr:cNvSpPr>
          <a:spLocks/>
        </xdr:cNvSpPr>
      </xdr:nvSpPr>
      <xdr:spPr>
        <a:xfrm>
          <a:off x="5257800" y="111661575"/>
          <a:ext cx="3867150" cy="3143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302</xdr:row>
      <xdr:rowOff>228600</xdr:rowOff>
    </xdr:from>
    <xdr:to>
      <xdr:col>13</xdr:col>
      <xdr:colOff>419100</xdr:colOff>
      <xdr:row>302</xdr:row>
      <xdr:rowOff>542925</xdr:rowOff>
    </xdr:to>
    <xdr:sp>
      <xdr:nvSpPr>
        <xdr:cNvPr id="81" name="AutoShape 632"/>
        <xdr:cNvSpPr>
          <a:spLocks/>
        </xdr:cNvSpPr>
      </xdr:nvSpPr>
      <xdr:spPr>
        <a:xfrm>
          <a:off x="4743450" y="114576225"/>
          <a:ext cx="4371975" cy="314325"/>
        </a:xfrm>
        <a:prstGeom prst="rightArrow">
          <a:avLst>
            <a:gd name="adj1" fmla="val 28486"/>
            <a:gd name="adj2" fmla="val -2600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308</xdr:row>
      <xdr:rowOff>219075</xdr:rowOff>
    </xdr:from>
    <xdr:to>
      <xdr:col>13</xdr:col>
      <xdr:colOff>342900</xdr:colOff>
      <xdr:row>308</xdr:row>
      <xdr:rowOff>533400</xdr:rowOff>
    </xdr:to>
    <xdr:sp>
      <xdr:nvSpPr>
        <xdr:cNvPr id="82" name="AutoShape 633"/>
        <xdr:cNvSpPr>
          <a:spLocks/>
        </xdr:cNvSpPr>
      </xdr:nvSpPr>
      <xdr:spPr>
        <a:xfrm>
          <a:off x="4762500" y="116862225"/>
          <a:ext cx="4276725" cy="3143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314</xdr:row>
      <xdr:rowOff>257175</xdr:rowOff>
    </xdr:from>
    <xdr:to>
      <xdr:col>13</xdr:col>
      <xdr:colOff>419100</xdr:colOff>
      <xdr:row>314</xdr:row>
      <xdr:rowOff>571500</xdr:rowOff>
    </xdr:to>
    <xdr:sp>
      <xdr:nvSpPr>
        <xdr:cNvPr id="83" name="AutoShape 634"/>
        <xdr:cNvSpPr>
          <a:spLocks/>
        </xdr:cNvSpPr>
      </xdr:nvSpPr>
      <xdr:spPr>
        <a:xfrm>
          <a:off x="4743450" y="119186325"/>
          <a:ext cx="4371975" cy="3143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320</xdr:row>
      <xdr:rowOff>1190625</xdr:rowOff>
    </xdr:from>
    <xdr:to>
      <xdr:col>13</xdr:col>
      <xdr:colOff>457200</xdr:colOff>
      <xdr:row>320</xdr:row>
      <xdr:rowOff>1504950</xdr:rowOff>
    </xdr:to>
    <xdr:sp>
      <xdr:nvSpPr>
        <xdr:cNvPr id="84" name="AutoShape 635"/>
        <xdr:cNvSpPr>
          <a:spLocks/>
        </xdr:cNvSpPr>
      </xdr:nvSpPr>
      <xdr:spPr>
        <a:xfrm>
          <a:off x="4752975" y="122396250"/>
          <a:ext cx="4400550" cy="3143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338</xdr:row>
      <xdr:rowOff>276225</xdr:rowOff>
    </xdr:from>
    <xdr:to>
      <xdr:col>13</xdr:col>
      <xdr:colOff>457200</xdr:colOff>
      <xdr:row>338</xdr:row>
      <xdr:rowOff>571500</xdr:rowOff>
    </xdr:to>
    <xdr:sp>
      <xdr:nvSpPr>
        <xdr:cNvPr id="85" name="AutoShape 636"/>
        <xdr:cNvSpPr>
          <a:spLocks/>
        </xdr:cNvSpPr>
      </xdr:nvSpPr>
      <xdr:spPr>
        <a:xfrm>
          <a:off x="4743450" y="131968875"/>
          <a:ext cx="4410075" cy="29527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353</xdr:row>
      <xdr:rowOff>0</xdr:rowOff>
    </xdr:from>
    <xdr:to>
      <xdr:col>14</xdr:col>
      <xdr:colOff>0</xdr:colOff>
      <xdr:row>353</xdr:row>
      <xdr:rowOff>0</xdr:rowOff>
    </xdr:to>
    <xdr:sp>
      <xdr:nvSpPr>
        <xdr:cNvPr id="86" name="AutoShape 637"/>
        <xdr:cNvSpPr>
          <a:spLocks/>
        </xdr:cNvSpPr>
      </xdr:nvSpPr>
      <xdr:spPr>
        <a:xfrm>
          <a:off x="6753225" y="136979025"/>
          <a:ext cx="2438400" cy="0"/>
        </a:xfrm>
        <a:prstGeom prst="rightArrow">
          <a:avLst>
            <a:gd name="adj" fmla="val 50000"/>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368</xdr:row>
      <xdr:rowOff>266700</xdr:rowOff>
    </xdr:from>
    <xdr:to>
      <xdr:col>13</xdr:col>
      <xdr:colOff>428625</xdr:colOff>
      <xdr:row>368</xdr:row>
      <xdr:rowOff>561975</xdr:rowOff>
    </xdr:to>
    <xdr:sp>
      <xdr:nvSpPr>
        <xdr:cNvPr id="87" name="AutoShape 638"/>
        <xdr:cNvSpPr>
          <a:spLocks/>
        </xdr:cNvSpPr>
      </xdr:nvSpPr>
      <xdr:spPr>
        <a:xfrm>
          <a:off x="6715125" y="142360650"/>
          <a:ext cx="2409825" cy="2952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377</xdr:row>
      <xdr:rowOff>228600</xdr:rowOff>
    </xdr:from>
    <xdr:to>
      <xdr:col>13</xdr:col>
      <xdr:colOff>447675</xdr:colOff>
      <xdr:row>377</xdr:row>
      <xdr:rowOff>561975</xdr:rowOff>
    </xdr:to>
    <xdr:sp>
      <xdr:nvSpPr>
        <xdr:cNvPr id="88" name="AutoShape 639"/>
        <xdr:cNvSpPr>
          <a:spLocks/>
        </xdr:cNvSpPr>
      </xdr:nvSpPr>
      <xdr:spPr>
        <a:xfrm>
          <a:off x="4743450" y="145246725"/>
          <a:ext cx="44005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383</xdr:row>
      <xdr:rowOff>228600</xdr:rowOff>
    </xdr:from>
    <xdr:to>
      <xdr:col>13</xdr:col>
      <xdr:colOff>447675</xdr:colOff>
      <xdr:row>383</xdr:row>
      <xdr:rowOff>561975</xdr:rowOff>
    </xdr:to>
    <xdr:sp>
      <xdr:nvSpPr>
        <xdr:cNvPr id="89" name="AutoShape 640"/>
        <xdr:cNvSpPr>
          <a:spLocks/>
        </xdr:cNvSpPr>
      </xdr:nvSpPr>
      <xdr:spPr>
        <a:xfrm>
          <a:off x="4743450" y="147523200"/>
          <a:ext cx="44005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392</xdr:row>
      <xdr:rowOff>238125</xdr:rowOff>
    </xdr:from>
    <xdr:to>
      <xdr:col>13</xdr:col>
      <xdr:colOff>428625</xdr:colOff>
      <xdr:row>392</xdr:row>
      <xdr:rowOff>571500</xdr:rowOff>
    </xdr:to>
    <xdr:sp>
      <xdr:nvSpPr>
        <xdr:cNvPr id="90" name="AutoShape 641"/>
        <xdr:cNvSpPr>
          <a:spLocks/>
        </xdr:cNvSpPr>
      </xdr:nvSpPr>
      <xdr:spPr>
        <a:xfrm>
          <a:off x="4743450" y="150456900"/>
          <a:ext cx="43815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401</xdr:row>
      <xdr:rowOff>228600</xdr:rowOff>
    </xdr:from>
    <xdr:to>
      <xdr:col>13</xdr:col>
      <xdr:colOff>447675</xdr:colOff>
      <xdr:row>401</xdr:row>
      <xdr:rowOff>561975</xdr:rowOff>
    </xdr:to>
    <xdr:sp>
      <xdr:nvSpPr>
        <xdr:cNvPr id="91" name="AutoShape 642"/>
        <xdr:cNvSpPr>
          <a:spLocks/>
        </xdr:cNvSpPr>
      </xdr:nvSpPr>
      <xdr:spPr>
        <a:xfrm>
          <a:off x="4743450" y="153371550"/>
          <a:ext cx="44005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407</xdr:row>
      <xdr:rowOff>228600</xdr:rowOff>
    </xdr:from>
    <xdr:to>
      <xdr:col>13</xdr:col>
      <xdr:colOff>485775</xdr:colOff>
      <xdr:row>407</xdr:row>
      <xdr:rowOff>561975</xdr:rowOff>
    </xdr:to>
    <xdr:sp>
      <xdr:nvSpPr>
        <xdr:cNvPr id="92" name="AutoShape 643"/>
        <xdr:cNvSpPr>
          <a:spLocks/>
        </xdr:cNvSpPr>
      </xdr:nvSpPr>
      <xdr:spPr>
        <a:xfrm>
          <a:off x="4762500" y="155933775"/>
          <a:ext cx="44196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446</xdr:row>
      <xdr:rowOff>228600</xdr:rowOff>
    </xdr:from>
    <xdr:to>
      <xdr:col>13</xdr:col>
      <xdr:colOff>419100</xdr:colOff>
      <xdr:row>446</xdr:row>
      <xdr:rowOff>561975</xdr:rowOff>
    </xdr:to>
    <xdr:sp>
      <xdr:nvSpPr>
        <xdr:cNvPr id="93" name="AutoShape 644"/>
        <xdr:cNvSpPr>
          <a:spLocks/>
        </xdr:cNvSpPr>
      </xdr:nvSpPr>
      <xdr:spPr>
        <a:xfrm>
          <a:off x="4762500" y="169992675"/>
          <a:ext cx="4352925" cy="333375"/>
        </a:xfrm>
        <a:prstGeom prst="rightArrow">
          <a:avLst>
            <a:gd name="adj1" fmla="val 29884"/>
            <a:gd name="adj2" fmla="val -23078"/>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468</xdr:row>
      <xdr:rowOff>219075</xdr:rowOff>
    </xdr:from>
    <xdr:to>
      <xdr:col>13</xdr:col>
      <xdr:colOff>447675</xdr:colOff>
      <xdr:row>468</xdr:row>
      <xdr:rowOff>552450</xdr:rowOff>
    </xdr:to>
    <xdr:sp>
      <xdr:nvSpPr>
        <xdr:cNvPr id="94" name="AutoShape 645"/>
        <xdr:cNvSpPr>
          <a:spLocks/>
        </xdr:cNvSpPr>
      </xdr:nvSpPr>
      <xdr:spPr>
        <a:xfrm>
          <a:off x="5724525" y="177631725"/>
          <a:ext cx="341947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474</xdr:row>
      <xdr:rowOff>247650</xdr:rowOff>
    </xdr:from>
    <xdr:to>
      <xdr:col>13</xdr:col>
      <xdr:colOff>428625</xdr:colOff>
      <xdr:row>474</xdr:row>
      <xdr:rowOff>581025</xdr:rowOff>
    </xdr:to>
    <xdr:sp>
      <xdr:nvSpPr>
        <xdr:cNvPr id="95" name="AutoShape 646"/>
        <xdr:cNvSpPr>
          <a:spLocks/>
        </xdr:cNvSpPr>
      </xdr:nvSpPr>
      <xdr:spPr>
        <a:xfrm>
          <a:off x="4752975" y="179936775"/>
          <a:ext cx="437197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486</xdr:row>
      <xdr:rowOff>228600</xdr:rowOff>
    </xdr:from>
    <xdr:to>
      <xdr:col>13</xdr:col>
      <xdr:colOff>390525</xdr:colOff>
      <xdr:row>486</xdr:row>
      <xdr:rowOff>561975</xdr:rowOff>
    </xdr:to>
    <xdr:sp>
      <xdr:nvSpPr>
        <xdr:cNvPr id="96" name="AutoShape 647"/>
        <xdr:cNvSpPr>
          <a:spLocks/>
        </xdr:cNvSpPr>
      </xdr:nvSpPr>
      <xdr:spPr>
        <a:xfrm>
          <a:off x="4772025" y="184661175"/>
          <a:ext cx="4314825" cy="333375"/>
        </a:xfrm>
        <a:prstGeom prst="rightArrow">
          <a:avLst>
            <a:gd name="adj1" fmla="val 31175"/>
            <a:gd name="adj2" fmla="val -23078"/>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492</xdr:row>
      <xdr:rowOff>228600</xdr:rowOff>
    </xdr:from>
    <xdr:to>
      <xdr:col>13</xdr:col>
      <xdr:colOff>447675</xdr:colOff>
      <xdr:row>492</xdr:row>
      <xdr:rowOff>561975</xdr:rowOff>
    </xdr:to>
    <xdr:sp>
      <xdr:nvSpPr>
        <xdr:cNvPr id="97" name="AutoShape 648"/>
        <xdr:cNvSpPr>
          <a:spLocks/>
        </xdr:cNvSpPr>
      </xdr:nvSpPr>
      <xdr:spPr>
        <a:xfrm>
          <a:off x="4762500" y="186947175"/>
          <a:ext cx="43815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501</xdr:row>
      <xdr:rowOff>238125</xdr:rowOff>
    </xdr:from>
    <xdr:to>
      <xdr:col>13</xdr:col>
      <xdr:colOff>409575</xdr:colOff>
      <xdr:row>501</xdr:row>
      <xdr:rowOff>571500</xdr:rowOff>
    </xdr:to>
    <xdr:sp>
      <xdr:nvSpPr>
        <xdr:cNvPr id="98" name="AutoShape 649"/>
        <xdr:cNvSpPr>
          <a:spLocks/>
        </xdr:cNvSpPr>
      </xdr:nvSpPr>
      <xdr:spPr>
        <a:xfrm>
          <a:off x="5734050" y="189880875"/>
          <a:ext cx="33718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507</xdr:row>
      <xdr:rowOff>228600</xdr:rowOff>
    </xdr:from>
    <xdr:to>
      <xdr:col>13</xdr:col>
      <xdr:colOff>419100</xdr:colOff>
      <xdr:row>507</xdr:row>
      <xdr:rowOff>561975</xdr:rowOff>
    </xdr:to>
    <xdr:sp>
      <xdr:nvSpPr>
        <xdr:cNvPr id="99" name="AutoShape 650"/>
        <xdr:cNvSpPr>
          <a:spLocks/>
        </xdr:cNvSpPr>
      </xdr:nvSpPr>
      <xdr:spPr>
        <a:xfrm>
          <a:off x="5724525" y="192157350"/>
          <a:ext cx="33909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534</xdr:row>
      <xdr:rowOff>228600</xdr:rowOff>
    </xdr:from>
    <xdr:to>
      <xdr:col>13</xdr:col>
      <xdr:colOff>409575</xdr:colOff>
      <xdr:row>534</xdr:row>
      <xdr:rowOff>561975</xdr:rowOff>
    </xdr:to>
    <xdr:sp>
      <xdr:nvSpPr>
        <xdr:cNvPr id="100" name="AutoShape 651"/>
        <xdr:cNvSpPr>
          <a:spLocks/>
        </xdr:cNvSpPr>
      </xdr:nvSpPr>
      <xdr:spPr>
        <a:xfrm>
          <a:off x="5238750" y="201920475"/>
          <a:ext cx="38671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516</xdr:row>
      <xdr:rowOff>219075</xdr:rowOff>
    </xdr:from>
    <xdr:to>
      <xdr:col>13</xdr:col>
      <xdr:colOff>409575</xdr:colOff>
      <xdr:row>516</xdr:row>
      <xdr:rowOff>552450</xdr:rowOff>
    </xdr:to>
    <xdr:sp>
      <xdr:nvSpPr>
        <xdr:cNvPr id="101" name="AutoShape 652"/>
        <xdr:cNvSpPr>
          <a:spLocks/>
        </xdr:cNvSpPr>
      </xdr:nvSpPr>
      <xdr:spPr>
        <a:xfrm>
          <a:off x="4772025" y="195081525"/>
          <a:ext cx="433387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522</xdr:row>
      <xdr:rowOff>219075</xdr:rowOff>
    </xdr:from>
    <xdr:to>
      <xdr:col>13</xdr:col>
      <xdr:colOff>409575</xdr:colOff>
      <xdr:row>522</xdr:row>
      <xdr:rowOff>552450</xdr:rowOff>
    </xdr:to>
    <xdr:sp>
      <xdr:nvSpPr>
        <xdr:cNvPr id="102" name="AutoShape 653"/>
        <xdr:cNvSpPr>
          <a:spLocks/>
        </xdr:cNvSpPr>
      </xdr:nvSpPr>
      <xdr:spPr>
        <a:xfrm>
          <a:off x="5753100" y="197358000"/>
          <a:ext cx="33528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540</xdr:row>
      <xdr:rowOff>219075</xdr:rowOff>
    </xdr:from>
    <xdr:to>
      <xdr:col>13</xdr:col>
      <xdr:colOff>419100</xdr:colOff>
      <xdr:row>540</xdr:row>
      <xdr:rowOff>552450</xdr:rowOff>
    </xdr:to>
    <xdr:sp>
      <xdr:nvSpPr>
        <xdr:cNvPr id="103" name="AutoShape 654"/>
        <xdr:cNvSpPr>
          <a:spLocks/>
        </xdr:cNvSpPr>
      </xdr:nvSpPr>
      <xdr:spPr>
        <a:xfrm>
          <a:off x="5724525" y="204187425"/>
          <a:ext cx="33909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546</xdr:row>
      <xdr:rowOff>228600</xdr:rowOff>
    </xdr:from>
    <xdr:to>
      <xdr:col>13</xdr:col>
      <xdr:colOff>419100</xdr:colOff>
      <xdr:row>546</xdr:row>
      <xdr:rowOff>561975</xdr:rowOff>
    </xdr:to>
    <xdr:sp>
      <xdr:nvSpPr>
        <xdr:cNvPr id="104" name="AutoShape 655"/>
        <xdr:cNvSpPr>
          <a:spLocks/>
        </xdr:cNvSpPr>
      </xdr:nvSpPr>
      <xdr:spPr>
        <a:xfrm>
          <a:off x="6286500" y="206473425"/>
          <a:ext cx="282892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561</xdr:row>
      <xdr:rowOff>228600</xdr:rowOff>
    </xdr:from>
    <xdr:to>
      <xdr:col>13</xdr:col>
      <xdr:colOff>381000</xdr:colOff>
      <xdr:row>561</xdr:row>
      <xdr:rowOff>561975</xdr:rowOff>
    </xdr:to>
    <xdr:sp>
      <xdr:nvSpPr>
        <xdr:cNvPr id="105" name="AutoShape 656"/>
        <xdr:cNvSpPr>
          <a:spLocks/>
        </xdr:cNvSpPr>
      </xdr:nvSpPr>
      <xdr:spPr>
        <a:xfrm>
          <a:off x="4743450" y="211693125"/>
          <a:ext cx="433387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567</xdr:row>
      <xdr:rowOff>228600</xdr:rowOff>
    </xdr:from>
    <xdr:to>
      <xdr:col>13</xdr:col>
      <xdr:colOff>419100</xdr:colOff>
      <xdr:row>567</xdr:row>
      <xdr:rowOff>561975</xdr:rowOff>
    </xdr:to>
    <xdr:sp>
      <xdr:nvSpPr>
        <xdr:cNvPr id="106" name="AutoShape 657"/>
        <xdr:cNvSpPr>
          <a:spLocks/>
        </xdr:cNvSpPr>
      </xdr:nvSpPr>
      <xdr:spPr>
        <a:xfrm>
          <a:off x="5753100" y="213969600"/>
          <a:ext cx="336232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573</xdr:row>
      <xdr:rowOff>266700</xdr:rowOff>
    </xdr:from>
    <xdr:to>
      <xdr:col>13</xdr:col>
      <xdr:colOff>485775</xdr:colOff>
      <xdr:row>573</xdr:row>
      <xdr:rowOff>533400</xdr:rowOff>
    </xdr:to>
    <xdr:sp>
      <xdr:nvSpPr>
        <xdr:cNvPr id="107" name="AutoShape 658"/>
        <xdr:cNvSpPr>
          <a:spLocks/>
        </xdr:cNvSpPr>
      </xdr:nvSpPr>
      <xdr:spPr>
        <a:xfrm>
          <a:off x="7734300" y="216284175"/>
          <a:ext cx="1447800" cy="266700"/>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579</xdr:row>
      <xdr:rowOff>276225</xdr:rowOff>
    </xdr:from>
    <xdr:to>
      <xdr:col>14</xdr:col>
      <xdr:colOff>9525</xdr:colOff>
      <xdr:row>579</xdr:row>
      <xdr:rowOff>542925</xdr:rowOff>
    </xdr:to>
    <xdr:sp>
      <xdr:nvSpPr>
        <xdr:cNvPr id="108" name="AutoShape 659"/>
        <xdr:cNvSpPr>
          <a:spLocks/>
        </xdr:cNvSpPr>
      </xdr:nvSpPr>
      <xdr:spPr>
        <a:xfrm>
          <a:off x="7753350" y="218589225"/>
          <a:ext cx="1447800" cy="266700"/>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585</xdr:row>
      <xdr:rowOff>219075</xdr:rowOff>
    </xdr:from>
    <xdr:to>
      <xdr:col>13</xdr:col>
      <xdr:colOff>381000</xdr:colOff>
      <xdr:row>585</xdr:row>
      <xdr:rowOff>552450</xdr:rowOff>
    </xdr:to>
    <xdr:sp>
      <xdr:nvSpPr>
        <xdr:cNvPr id="109" name="AutoShape 660"/>
        <xdr:cNvSpPr>
          <a:spLocks/>
        </xdr:cNvSpPr>
      </xdr:nvSpPr>
      <xdr:spPr>
        <a:xfrm>
          <a:off x="5753100" y="220922850"/>
          <a:ext cx="332422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591</xdr:row>
      <xdr:rowOff>228600</xdr:rowOff>
    </xdr:from>
    <xdr:to>
      <xdr:col>13</xdr:col>
      <xdr:colOff>428625</xdr:colOff>
      <xdr:row>591</xdr:row>
      <xdr:rowOff>561975</xdr:rowOff>
    </xdr:to>
    <xdr:sp>
      <xdr:nvSpPr>
        <xdr:cNvPr id="110" name="AutoShape 661"/>
        <xdr:cNvSpPr>
          <a:spLocks/>
        </xdr:cNvSpPr>
      </xdr:nvSpPr>
      <xdr:spPr>
        <a:xfrm>
          <a:off x="6724650" y="223227900"/>
          <a:ext cx="24003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597</xdr:row>
      <xdr:rowOff>228600</xdr:rowOff>
    </xdr:from>
    <xdr:to>
      <xdr:col>13</xdr:col>
      <xdr:colOff>390525</xdr:colOff>
      <xdr:row>597</xdr:row>
      <xdr:rowOff>561975</xdr:rowOff>
    </xdr:to>
    <xdr:sp>
      <xdr:nvSpPr>
        <xdr:cNvPr id="111" name="AutoShape 662"/>
        <xdr:cNvSpPr>
          <a:spLocks/>
        </xdr:cNvSpPr>
      </xdr:nvSpPr>
      <xdr:spPr>
        <a:xfrm>
          <a:off x="6724650" y="225504375"/>
          <a:ext cx="23622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603</xdr:row>
      <xdr:rowOff>238125</xdr:rowOff>
    </xdr:from>
    <xdr:to>
      <xdr:col>13</xdr:col>
      <xdr:colOff>419100</xdr:colOff>
      <xdr:row>603</xdr:row>
      <xdr:rowOff>571500</xdr:rowOff>
    </xdr:to>
    <xdr:sp>
      <xdr:nvSpPr>
        <xdr:cNvPr id="112" name="AutoShape 663"/>
        <xdr:cNvSpPr>
          <a:spLocks/>
        </xdr:cNvSpPr>
      </xdr:nvSpPr>
      <xdr:spPr>
        <a:xfrm>
          <a:off x="4743450" y="227799900"/>
          <a:ext cx="437197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615</xdr:row>
      <xdr:rowOff>219075</xdr:rowOff>
    </xdr:from>
    <xdr:to>
      <xdr:col>13</xdr:col>
      <xdr:colOff>390525</xdr:colOff>
      <xdr:row>615</xdr:row>
      <xdr:rowOff>552450</xdr:rowOff>
    </xdr:to>
    <xdr:sp>
      <xdr:nvSpPr>
        <xdr:cNvPr id="113" name="AutoShape 664"/>
        <xdr:cNvSpPr>
          <a:spLocks/>
        </xdr:cNvSpPr>
      </xdr:nvSpPr>
      <xdr:spPr>
        <a:xfrm>
          <a:off x="4733925" y="232514775"/>
          <a:ext cx="435292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609</xdr:row>
      <xdr:rowOff>295275</xdr:rowOff>
    </xdr:from>
    <xdr:to>
      <xdr:col>13</xdr:col>
      <xdr:colOff>390525</xdr:colOff>
      <xdr:row>609</xdr:row>
      <xdr:rowOff>628650</xdr:rowOff>
    </xdr:to>
    <xdr:sp>
      <xdr:nvSpPr>
        <xdr:cNvPr id="114" name="AutoShape 665"/>
        <xdr:cNvSpPr>
          <a:spLocks/>
        </xdr:cNvSpPr>
      </xdr:nvSpPr>
      <xdr:spPr>
        <a:xfrm>
          <a:off x="4762500" y="230143050"/>
          <a:ext cx="43243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621</xdr:row>
      <xdr:rowOff>180975</xdr:rowOff>
    </xdr:from>
    <xdr:to>
      <xdr:col>13</xdr:col>
      <xdr:colOff>438150</xdr:colOff>
      <xdr:row>621</xdr:row>
      <xdr:rowOff>514350</xdr:rowOff>
    </xdr:to>
    <xdr:sp>
      <xdr:nvSpPr>
        <xdr:cNvPr id="115" name="AutoShape 666"/>
        <xdr:cNvSpPr>
          <a:spLocks/>
        </xdr:cNvSpPr>
      </xdr:nvSpPr>
      <xdr:spPr>
        <a:xfrm>
          <a:off x="5257800" y="234810300"/>
          <a:ext cx="3876675" cy="333375"/>
        </a:xfrm>
        <a:prstGeom prst="rightArrow">
          <a:avLst>
            <a:gd name="adj1" fmla="val 30000"/>
            <a:gd name="adj2" fmla="val -23078"/>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636</xdr:row>
      <xdr:rowOff>180975</xdr:rowOff>
    </xdr:from>
    <xdr:to>
      <xdr:col>13</xdr:col>
      <xdr:colOff>409575</xdr:colOff>
      <xdr:row>636</xdr:row>
      <xdr:rowOff>590550</xdr:rowOff>
    </xdr:to>
    <xdr:sp>
      <xdr:nvSpPr>
        <xdr:cNvPr id="116" name="AutoShape 667"/>
        <xdr:cNvSpPr>
          <a:spLocks/>
        </xdr:cNvSpPr>
      </xdr:nvSpPr>
      <xdr:spPr>
        <a:xfrm>
          <a:off x="4762500" y="240010950"/>
          <a:ext cx="4343400" cy="4095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642</xdr:row>
      <xdr:rowOff>219075</xdr:rowOff>
    </xdr:from>
    <xdr:to>
      <xdr:col>13</xdr:col>
      <xdr:colOff>447675</xdr:colOff>
      <xdr:row>642</xdr:row>
      <xdr:rowOff>552450</xdr:rowOff>
    </xdr:to>
    <xdr:sp>
      <xdr:nvSpPr>
        <xdr:cNvPr id="117" name="AutoShape 668"/>
        <xdr:cNvSpPr>
          <a:spLocks/>
        </xdr:cNvSpPr>
      </xdr:nvSpPr>
      <xdr:spPr>
        <a:xfrm>
          <a:off x="4743450" y="242325525"/>
          <a:ext cx="44005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651</xdr:row>
      <xdr:rowOff>228600</xdr:rowOff>
    </xdr:from>
    <xdr:to>
      <xdr:col>13</xdr:col>
      <xdr:colOff>447675</xdr:colOff>
      <xdr:row>651</xdr:row>
      <xdr:rowOff>561975</xdr:rowOff>
    </xdr:to>
    <xdr:sp>
      <xdr:nvSpPr>
        <xdr:cNvPr id="118" name="AutoShape 669"/>
        <xdr:cNvSpPr>
          <a:spLocks/>
        </xdr:cNvSpPr>
      </xdr:nvSpPr>
      <xdr:spPr>
        <a:xfrm>
          <a:off x="5734050" y="245259225"/>
          <a:ext cx="34099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660</xdr:row>
      <xdr:rowOff>180975</xdr:rowOff>
    </xdr:from>
    <xdr:to>
      <xdr:col>13</xdr:col>
      <xdr:colOff>476250</xdr:colOff>
      <xdr:row>660</xdr:row>
      <xdr:rowOff>514350</xdr:rowOff>
    </xdr:to>
    <xdr:sp>
      <xdr:nvSpPr>
        <xdr:cNvPr id="119" name="AutoShape 670"/>
        <xdr:cNvSpPr>
          <a:spLocks/>
        </xdr:cNvSpPr>
      </xdr:nvSpPr>
      <xdr:spPr>
        <a:xfrm>
          <a:off x="4772025" y="248145300"/>
          <a:ext cx="44005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672</xdr:row>
      <xdr:rowOff>219075</xdr:rowOff>
    </xdr:from>
    <xdr:to>
      <xdr:col>13</xdr:col>
      <xdr:colOff>447675</xdr:colOff>
      <xdr:row>672</xdr:row>
      <xdr:rowOff>552450</xdr:rowOff>
    </xdr:to>
    <xdr:sp>
      <xdr:nvSpPr>
        <xdr:cNvPr id="120" name="AutoShape 671"/>
        <xdr:cNvSpPr>
          <a:spLocks/>
        </xdr:cNvSpPr>
      </xdr:nvSpPr>
      <xdr:spPr>
        <a:xfrm>
          <a:off x="4762500" y="252155325"/>
          <a:ext cx="43815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678</xdr:row>
      <xdr:rowOff>238125</xdr:rowOff>
    </xdr:from>
    <xdr:to>
      <xdr:col>13</xdr:col>
      <xdr:colOff>447675</xdr:colOff>
      <xdr:row>678</xdr:row>
      <xdr:rowOff>571500</xdr:rowOff>
    </xdr:to>
    <xdr:sp>
      <xdr:nvSpPr>
        <xdr:cNvPr id="121" name="AutoShape 672"/>
        <xdr:cNvSpPr>
          <a:spLocks/>
        </xdr:cNvSpPr>
      </xdr:nvSpPr>
      <xdr:spPr>
        <a:xfrm>
          <a:off x="4743450" y="254450850"/>
          <a:ext cx="44005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684</xdr:row>
      <xdr:rowOff>180975</xdr:rowOff>
    </xdr:from>
    <xdr:to>
      <xdr:col>13</xdr:col>
      <xdr:colOff>419100</xdr:colOff>
      <xdr:row>684</xdr:row>
      <xdr:rowOff>514350</xdr:rowOff>
    </xdr:to>
    <xdr:sp>
      <xdr:nvSpPr>
        <xdr:cNvPr id="122" name="AutoShape 673"/>
        <xdr:cNvSpPr>
          <a:spLocks/>
        </xdr:cNvSpPr>
      </xdr:nvSpPr>
      <xdr:spPr>
        <a:xfrm>
          <a:off x="4762500" y="256670175"/>
          <a:ext cx="435292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690</xdr:row>
      <xdr:rowOff>238125</xdr:rowOff>
    </xdr:from>
    <xdr:to>
      <xdr:col>9</xdr:col>
      <xdr:colOff>409575</xdr:colOff>
      <xdr:row>690</xdr:row>
      <xdr:rowOff>571500</xdr:rowOff>
    </xdr:to>
    <xdr:sp>
      <xdr:nvSpPr>
        <xdr:cNvPr id="123" name="AutoShape 674"/>
        <xdr:cNvSpPr>
          <a:spLocks/>
        </xdr:cNvSpPr>
      </xdr:nvSpPr>
      <xdr:spPr>
        <a:xfrm>
          <a:off x="4762500" y="258994275"/>
          <a:ext cx="23622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696</xdr:row>
      <xdr:rowOff>238125</xdr:rowOff>
    </xdr:from>
    <xdr:to>
      <xdr:col>13</xdr:col>
      <xdr:colOff>409575</xdr:colOff>
      <xdr:row>696</xdr:row>
      <xdr:rowOff>571500</xdr:rowOff>
    </xdr:to>
    <xdr:sp>
      <xdr:nvSpPr>
        <xdr:cNvPr id="124" name="AutoShape 675"/>
        <xdr:cNvSpPr>
          <a:spLocks/>
        </xdr:cNvSpPr>
      </xdr:nvSpPr>
      <xdr:spPr>
        <a:xfrm>
          <a:off x="4762500" y="261270750"/>
          <a:ext cx="43434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702</xdr:row>
      <xdr:rowOff>238125</xdr:rowOff>
    </xdr:from>
    <xdr:to>
      <xdr:col>13</xdr:col>
      <xdr:colOff>428625</xdr:colOff>
      <xdr:row>702</xdr:row>
      <xdr:rowOff>571500</xdr:rowOff>
    </xdr:to>
    <xdr:sp>
      <xdr:nvSpPr>
        <xdr:cNvPr id="125" name="AutoShape 676"/>
        <xdr:cNvSpPr>
          <a:spLocks/>
        </xdr:cNvSpPr>
      </xdr:nvSpPr>
      <xdr:spPr>
        <a:xfrm>
          <a:off x="4762500" y="263251950"/>
          <a:ext cx="43624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708</xdr:row>
      <xdr:rowOff>904875</xdr:rowOff>
    </xdr:from>
    <xdr:to>
      <xdr:col>13</xdr:col>
      <xdr:colOff>447675</xdr:colOff>
      <xdr:row>708</xdr:row>
      <xdr:rowOff>1238250</xdr:rowOff>
    </xdr:to>
    <xdr:sp>
      <xdr:nvSpPr>
        <xdr:cNvPr id="126" name="AutoShape 677"/>
        <xdr:cNvSpPr>
          <a:spLocks/>
        </xdr:cNvSpPr>
      </xdr:nvSpPr>
      <xdr:spPr>
        <a:xfrm>
          <a:off x="4733925" y="265899900"/>
          <a:ext cx="441007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714</xdr:row>
      <xdr:rowOff>485775</xdr:rowOff>
    </xdr:from>
    <xdr:to>
      <xdr:col>13</xdr:col>
      <xdr:colOff>428625</xdr:colOff>
      <xdr:row>714</xdr:row>
      <xdr:rowOff>819150</xdr:rowOff>
    </xdr:to>
    <xdr:sp>
      <xdr:nvSpPr>
        <xdr:cNvPr id="127" name="AutoShape 678"/>
        <xdr:cNvSpPr>
          <a:spLocks/>
        </xdr:cNvSpPr>
      </xdr:nvSpPr>
      <xdr:spPr>
        <a:xfrm>
          <a:off x="4762500" y="268805025"/>
          <a:ext cx="43624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720</xdr:row>
      <xdr:rowOff>371475</xdr:rowOff>
    </xdr:from>
    <xdr:to>
      <xdr:col>13</xdr:col>
      <xdr:colOff>419100</xdr:colOff>
      <xdr:row>720</xdr:row>
      <xdr:rowOff>704850</xdr:rowOff>
    </xdr:to>
    <xdr:sp>
      <xdr:nvSpPr>
        <xdr:cNvPr id="128" name="AutoShape 679"/>
        <xdr:cNvSpPr>
          <a:spLocks/>
        </xdr:cNvSpPr>
      </xdr:nvSpPr>
      <xdr:spPr>
        <a:xfrm>
          <a:off x="4762500" y="271252950"/>
          <a:ext cx="435292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726</xdr:row>
      <xdr:rowOff>1095375</xdr:rowOff>
    </xdr:from>
    <xdr:to>
      <xdr:col>13</xdr:col>
      <xdr:colOff>419100</xdr:colOff>
      <xdr:row>726</xdr:row>
      <xdr:rowOff>1428750</xdr:rowOff>
    </xdr:to>
    <xdr:sp>
      <xdr:nvSpPr>
        <xdr:cNvPr id="129" name="AutoShape 680"/>
        <xdr:cNvSpPr>
          <a:spLocks/>
        </xdr:cNvSpPr>
      </xdr:nvSpPr>
      <xdr:spPr>
        <a:xfrm>
          <a:off x="4743450" y="274243800"/>
          <a:ext cx="4371975" cy="342900"/>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732</xdr:row>
      <xdr:rowOff>238125</xdr:rowOff>
    </xdr:from>
    <xdr:to>
      <xdr:col>13</xdr:col>
      <xdr:colOff>447675</xdr:colOff>
      <xdr:row>732</xdr:row>
      <xdr:rowOff>571500</xdr:rowOff>
    </xdr:to>
    <xdr:sp>
      <xdr:nvSpPr>
        <xdr:cNvPr id="130" name="AutoShape 681"/>
        <xdr:cNvSpPr>
          <a:spLocks/>
        </xdr:cNvSpPr>
      </xdr:nvSpPr>
      <xdr:spPr>
        <a:xfrm>
          <a:off x="4743450" y="277072725"/>
          <a:ext cx="44005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741</xdr:row>
      <xdr:rowOff>228600</xdr:rowOff>
    </xdr:from>
    <xdr:to>
      <xdr:col>13</xdr:col>
      <xdr:colOff>466725</xdr:colOff>
      <xdr:row>741</xdr:row>
      <xdr:rowOff>561975</xdr:rowOff>
    </xdr:to>
    <xdr:sp>
      <xdr:nvSpPr>
        <xdr:cNvPr id="131" name="AutoShape 682"/>
        <xdr:cNvSpPr>
          <a:spLocks/>
        </xdr:cNvSpPr>
      </xdr:nvSpPr>
      <xdr:spPr>
        <a:xfrm>
          <a:off x="4743450" y="279692100"/>
          <a:ext cx="44196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747</xdr:row>
      <xdr:rowOff>219075</xdr:rowOff>
    </xdr:from>
    <xdr:to>
      <xdr:col>13</xdr:col>
      <xdr:colOff>381000</xdr:colOff>
      <xdr:row>747</xdr:row>
      <xdr:rowOff>552450</xdr:rowOff>
    </xdr:to>
    <xdr:sp>
      <xdr:nvSpPr>
        <xdr:cNvPr id="132" name="AutoShape 683"/>
        <xdr:cNvSpPr>
          <a:spLocks/>
        </xdr:cNvSpPr>
      </xdr:nvSpPr>
      <xdr:spPr>
        <a:xfrm>
          <a:off x="4743450" y="281959050"/>
          <a:ext cx="433387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485775</xdr:colOff>
      <xdr:row>753</xdr:row>
      <xdr:rowOff>228600</xdr:rowOff>
    </xdr:from>
    <xdr:to>
      <xdr:col>13</xdr:col>
      <xdr:colOff>457200</xdr:colOff>
      <xdr:row>753</xdr:row>
      <xdr:rowOff>561975</xdr:rowOff>
    </xdr:to>
    <xdr:sp>
      <xdr:nvSpPr>
        <xdr:cNvPr id="133" name="AutoShape 684"/>
        <xdr:cNvSpPr>
          <a:spLocks/>
        </xdr:cNvSpPr>
      </xdr:nvSpPr>
      <xdr:spPr>
        <a:xfrm>
          <a:off x="4724400" y="284245050"/>
          <a:ext cx="442912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759</xdr:row>
      <xdr:rowOff>219075</xdr:rowOff>
    </xdr:from>
    <xdr:to>
      <xdr:col>13</xdr:col>
      <xdr:colOff>447675</xdr:colOff>
      <xdr:row>759</xdr:row>
      <xdr:rowOff>552450</xdr:rowOff>
    </xdr:to>
    <xdr:sp>
      <xdr:nvSpPr>
        <xdr:cNvPr id="134" name="AutoShape 685"/>
        <xdr:cNvSpPr>
          <a:spLocks/>
        </xdr:cNvSpPr>
      </xdr:nvSpPr>
      <xdr:spPr>
        <a:xfrm>
          <a:off x="4743450" y="286512000"/>
          <a:ext cx="44005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765</xdr:row>
      <xdr:rowOff>238125</xdr:rowOff>
    </xdr:from>
    <xdr:to>
      <xdr:col>13</xdr:col>
      <xdr:colOff>409575</xdr:colOff>
      <xdr:row>765</xdr:row>
      <xdr:rowOff>571500</xdr:rowOff>
    </xdr:to>
    <xdr:sp>
      <xdr:nvSpPr>
        <xdr:cNvPr id="135" name="AutoShape 686"/>
        <xdr:cNvSpPr>
          <a:spLocks/>
        </xdr:cNvSpPr>
      </xdr:nvSpPr>
      <xdr:spPr>
        <a:xfrm>
          <a:off x="4762500" y="288807525"/>
          <a:ext cx="43434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771</xdr:row>
      <xdr:rowOff>238125</xdr:rowOff>
    </xdr:from>
    <xdr:to>
      <xdr:col>13</xdr:col>
      <xdr:colOff>419100</xdr:colOff>
      <xdr:row>771</xdr:row>
      <xdr:rowOff>571500</xdr:rowOff>
    </xdr:to>
    <xdr:sp>
      <xdr:nvSpPr>
        <xdr:cNvPr id="136" name="AutoShape 687"/>
        <xdr:cNvSpPr>
          <a:spLocks/>
        </xdr:cNvSpPr>
      </xdr:nvSpPr>
      <xdr:spPr>
        <a:xfrm>
          <a:off x="5753100" y="291084000"/>
          <a:ext cx="336232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777</xdr:row>
      <xdr:rowOff>228600</xdr:rowOff>
    </xdr:from>
    <xdr:to>
      <xdr:col>13</xdr:col>
      <xdr:colOff>419100</xdr:colOff>
      <xdr:row>777</xdr:row>
      <xdr:rowOff>561975</xdr:rowOff>
    </xdr:to>
    <xdr:sp>
      <xdr:nvSpPr>
        <xdr:cNvPr id="137" name="AutoShape 688"/>
        <xdr:cNvSpPr>
          <a:spLocks/>
        </xdr:cNvSpPr>
      </xdr:nvSpPr>
      <xdr:spPr>
        <a:xfrm>
          <a:off x="5724525" y="293350950"/>
          <a:ext cx="33909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783</xdr:row>
      <xdr:rowOff>228600</xdr:rowOff>
    </xdr:from>
    <xdr:to>
      <xdr:col>13</xdr:col>
      <xdr:colOff>419100</xdr:colOff>
      <xdr:row>783</xdr:row>
      <xdr:rowOff>561975</xdr:rowOff>
    </xdr:to>
    <xdr:sp>
      <xdr:nvSpPr>
        <xdr:cNvPr id="138" name="AutoShape 689"/>
        <xdr:cNvSpPr>
          <a:spLocks/>
        </xdr:cNvSpPr>
      </xdr:nvSpPr>
      <xdr:spPr>
        <a:xfrm>
          <a:off x="5753100" y="295627425"/>
          <a:ext cx="336232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789</xdr:row>
      <xdr:rowOff>238125</xdr:rowOff>
    </xdr:from>
    <xdr:to>
      <xdr:col>13</xdr:col>
      <xdr:colOff>419100</xdr:colOff>
      <xdr:row>789</xdr:row>
      <xdr:rowOff>571500</xdr:rowOff>
    </xdr:to>
    <xdr:sp>
      <xdr:nvSpPr>
        <xdr:cNvPr id="139" name="AutoShape 690"/>
        <xdr:cNvSpPr>
          <a:spLocks/>
        </xdr:cNvSpPr>
      </xdr:nvSpPr>
      <xdr:spPr>
        <a:xfrm>
          <a:off x="5762625" y="297913425"/>
          <a:ext cx="33528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795</xdr:row>
      <xdr:rowOff>238125</xdr:rowOff>
    </xdr:from>
    <xdr:to>
      <xdr:col>13</xdr:col>
      <xdr:colOff>419100</xdr:colOff>
      <xdr:row>795</xdr:row>
      <xdr:rowOff>571500</xdr:rowOff>
    </xdr:to>
    <xdr:sp>
      <xdr:nvSpPr>
        <xdr:cNvPr id="140" name="AutoShape 691"/>
        <xdr:cNvSpPr>
          <a:spLocks/>
        </xdr:cNvSpPr>
      </xdr:nvSpPr>
      <xdr:spPr>
        <a:xfrm>
          <a:off x="5734050" y="300189900"/>
          <a:ext cx="338137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801</xdr:row>
      <xdr:rowOff>257175</xdr:rowOff>
    </xdr:from>
    <xdr:to>
      <xdr:col>13</xdr:col>
      <xdr:colOff>466725</xdr:colOff>
      <xdr:row>801</xdr:row>
      <xdr:rowOff>590550</xdr:rowOff>
    </xdr:to>
    <xdr:sp>
      <xdr:nvSpPr>
        <xdr:cNvPr id="141" name="AutoShape 692"/>
        <xdr:cNvSpPr>
          <a:spLocks/>
        </xdr:cNvSpPr>
      </xdr:nvSpPr>
      <xdr:spPr>
        <a:xfrm>
          <a:off x="5734050" y="302485425"/>
          <a:ext cx="34290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807</xdr:row>
      <xdr:rowOff>228600</xdr:rowOff>
    </xdr:from>
    <xdr:to>
      <xdr:col>13</xdr:col>
      <xdr:colOff>409575</xdr:colOff>
      <xdr:row>807</xdr:row>
      <xdr:rowOff>561975</xdr:rowOff>
    </xdr:to>
    <xdr:sp>
      <xdr:nvSpPr>
        <xdr:cNvPr id="142" name="AutoShape 693"/>
        <xdr:cNvSpPr>
          <a:spLocks/>
        </xdr:cNvSpPr>
      </xdr:nvSpPr>
      <xdr:spPr>
        <a:xfrm>
          <a:off x="4743450" y="304733325"/>
          <a:ext cx="43624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895</xdr:row>
      <xdr:rowOff>228600</xdr:rowOff>
    </xdr:from>
    <xdr:to>
      <xdr:col>13</xdr:col>
      <xdr:colOff>409575</xdr:colOff>
      <xdr:row>895</xdr:row>
      <xdr:rowOff>561975</xdr:rowOff>
    </xdr:to>
    <xdr:sp>
      <xdr:nvSpPr>
        <xdr:cNvPr id="143" name="AutoShape 694"/>
        <xdr:cNvSpPr>
          <a:spLocks/>
        </xdr:cNvSpPr>
      </xdr:nvSpPr>
      <xdr:spPr>
        <a:xfrm>
          <a:off x="5753100" y="323811900"/>
          <a:ext cx="33528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901</xdr:row>
      <xdr:rowOff>228600</xdr:rowOff>
    </xdr:from>
    <xdr:to>
      <xdr:col>13</xdr:col>
      <xdr:colOff>409575</xdr:colOff>
      <xdr:row>901</xdr:row>
      <xdr:rowOff>561975</xdr:rowOff>
    </xdr:to>
    <xdr:sp>
      <xdr:nvSpPr>
        <xdr:cNvPr id="144" name="AutoShape 695"/>
        <xdr:cNvSpPr>
          <a:spLocks/>
        </xdr:cNvSpPr>
      </xdr:nvSpPr>
      <xdr:spPr>
        <a:xfrm>
          <a:off x="5753100" y="326078850"/>
          <a:ext cx="33528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907</xdr:row>
      <xdr:rowOff>180975</xdr:rowOff>
    </xdr:from>
    <xdr:to>
      <xdr:col>13</xdr:col>
      <xdr:colOff>419100</xdr:colOff>
      <xdr:row>907</xdr:row>
      <xdr:rowOff>514350</xdr:rowOff>
    </xdr:to>
    <xdr:sp>
      <xdr:nvSpPr>
        <xdr:cNvPr id="145" name="AutoShape 696"/>
        <xdr:cNvSpPr>
          <a:spLocks/>
        </xdr:cNvSpPr>
      </xdr:nvSpPr>
      <xdr:spPr>
        <a:xfrm>
          <a:off x="5753100" y="328317225"/>
          <a:ext cx="336232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913</xdr:row>
      <xdr:rowOff>219075</xdr:rowOff>
    </xdr:from>
    <xdr:to>
      <xdr:col>13</xdr:col>
      <xdr:colOff>447675</xdr:colOff>
      <xdr:row>913</xdr:row>
      <xdr:rowOff>552450</xdr:rowOff>
    </xdr:to>
    <xdr:sp>
      <xdr:nvSpPr>
        <xdr:cNvPr id="146" name="AutoShape 698"/>
        <xdr:cNvSpPr>
          <a:spLocks/>
        </xdr:cNvSpPr>
      </xdr:nvSpPr>
      <xdr:spPr>
        <a:xfrm>
          <a:off x="5753100" y="330898500"/>
          <a:ext cx="33909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919</xdr:row>
      <xdr:rowOff>228600</xdr:rowOff>
    </xdr:from>
    <xdr:to>
      <xdr:col>13</xdr:col>
      <xdr:colOff>381000</xdr:colOff>
      <xdr:row>919</xdr:row>
      <xdr:rowOff>561975</xdr:rowOff>
    </xdr:to>
    <xdr:sp>
      <xdr:nvSpPr>
        <xdr:cNvPr id="147" name="AutoShape 699"/>
        <xdr:cNvSpPr>
          <a:spLocks/>
        </xdr:cNvSpPr>
      </xdr:nvSpPr>
      <xdr:spPr>
        <a:xfrm>
          <a:off x="5753100" y="333184500"/>
          <a:ext cx="332422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925</xdr:row>
      <xdr:rowOff>238125</xdr:rowOff>
    </xdr:from>
    <xdr:to>
      <xdr:col>13</xdr:col>
      <xdr:colOff>428625</xdr:colOff>
      <xdr:row>925</xdr:row>
      <xdr:rowOff>571500</xdr:rowOff>
    </xdr:to>
    <xdr:sp>
      <xdr:nvSpPr>
        <xdr:cNvPr id="148" name="AutoShape 700"/>
        <xdr:cNvSpPr>
          <a:spLocks/>
        </xdr:cNvSpPr>
      </xdr:nvSpPr>
      <xdr:spPr>
        <a:xfrm>
          <a:off x="6229350" y="335470500"/>
          <a:ext cx="28956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931</xdr:row>
      <xdr:rowOff>238125</xdr:rowOff>
    </xdr:from>
    <xdr:to>
      <xdr:col>13</xdr:col>
      <xdr:colOff>419100</xdr:colOff>
      <xdr:row>931</xdr:row>
      <xdr:rowOff>571500</xdr:rowOff>
    </xdr:to>
    <xdr:sp>
      <xdr:nvSpPr>
        <xdr:cNvPr id="149" name="AutoShape 701"/>
        <xdr:cNvSpPr>
          <a:spLocks/>
        </xdr:cNvSpPr>
      </xdr:nvSpPr>
      <xdr:spPr>
        <a:xfrm>
          <a:off x="6257925" y="337746975"/>
          <a:ext cx="28575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975</xdr:row>
      <xdr:rowOff>352425</xdr:rowOff>
    </xdr:from>
    <xdr:to>
      <xdr:col>13</xdr:col>
      <xdr:colOff>447675</xdr:colOff>
      <xdr:row>975</xdr:row>
      <xdr:rowOff>685800</xdr:rowOff>
    </xdr:to>
    <xdr:sp>
      <xdr:nvSpPr>
        <xdr:cNvPr id="150" name="AutoShape 703"/>
        <xdr:cNvSpPr>
          <a:spLocks/>
        </xdr:cNvSpPr>
      </xdr:nvSpPr>
      <xdr:spPr>
        <a:xfrm>
          <a:off x="4743450" y="347243400"/>
          <a:ext cx="44005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984</xdr:row>
      <xdr:rowOff>238125</xdr:rowOff>
    </xdr:from>
    <xdr:to>
      <xdr:col>13</xdr:col>
      <xdr:colOff>428625</xdr:colOff>
      <xdr:row>984</xdr:row>
      <xdr:rowOff>571500</xdr:rowOff>
    </xdr:to>
    <xdr:sp>
      <xdr:nvSpPr>
        <xdr:cNvPr id="151" name="AutoShape 704"/>
        <xdr:cNvSpPr>
          <a:spLocks/>
        </xdr:cNvSpPr>
      </xdr:nvSpPr>
      <xdr:spPr>
        <a:xfrm>
          <a:off x="6724650" y="350224725"/>
          <a:ext cx="24003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990</xdr:row>
      <xdr:rowOff>238125</xdr:rowOff>
    </xdr:from>
    <xdr:to>
      <xdr:col>13</xdr:col>
      <xdr:colOff>409575</xdr:colOff>
      <xdr:row>990</xdr:row>
      <xdr:rowOff>571500</xdr:rowOff>
    </xdr:to>
    <xdr:sp>
      <xdr:nvSpPr>
        <xdr:cNvPr id="152" name="AutoShape 705"/>
        <xdr:cNvSpPr>
          <a:spLocks/>
        </xdr:cNvSpPr>
      </xdr:nvSpPr>
      <xdr:spPr>
        <a:xfrm>
          <a:off x="6743700" y="352520250"/>
          <a:ext cx="23622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996</xdr:row>
      <xdr:rowOff>228600</xdr:rowOff>
    </xdr:from>
    <xdr:to>
      <xdr:col>13</xdr:col>
      <xdr:colOff>428625</xdr:colOff>
      <xdr:row>996</xdr:row>
      <xdr:rowOff>561975</xdr:rowOff>
    </xdr:to>
    <xdr:sp>
      <xdr:nvSpPr>
        <xdr:cNvPr id="153" name="AutoShape 706"/>
        <xdr:cNvSpPr>
          <a:spLocks/>
        </xdr:cNvSpPr>
      </xdr:nvSpPr>
      <xdr:spPr>
        <a:xfrm>
          <a:off x="6715125" y="354796725"/>
          <a:ext cx="240982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1002</xdr:row>
      <xdr:rowOff>238125</xdr:rowOff>
    </xdr:from>
    <xdr:to>
      <xdr:col>13</xdr:col>
      <xdr:colOff>409575</xdr:colOff>
      <xdr:row>1002</xdr:row>
      <xdr:rowOff>571500</xdr:rowOff>
    </xdr:to>
    <xdr:sp>
      <xdr:nvSpPr>
        <xdr:cNvPr id="154" name="AutoShape 707"/>
        <xdr:cNvSpPr>
          <a:spLocks/>
        </xdr:cNvSpPr>
      </xdr:nvSpPr>
      <xdr:spPr>
        <a:xfrm>
          <a:off x="5724525" y="357082725"/>
          <a:ext cx="338137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1018</xdr:row>
      <xdr:rowOff>238125</xdr:rowOff>
    </xdr:from>
    <xdr:to>
      <xdr:col>13</xdr:col>
      <xdr:colOff>447675</xdr:colOff>
      <xdr:row>1018</xdr:row>
      <xdr:rowOff>571500</xdr:rowOff>
    </xdr:to>
    <xdr:sp>
      <xdr:nvSpPr>
        <xdr:cNvPr id="155" name="AutoShape 709"/>
        <xdr:cNvSpPr>
          <a:spLocks/>
        </xdr:cNvSpPr>
      </xdr:nvSpPr>
      <xdr:spPr>
        <a:xfrm>
          <a:off x="5762625" y="362483400"/>
          <a:ext cx="338137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1027</xdr:row>
      <xdr:rowOff>238125</xdr:rowOff>
    </xdr:from>
    <xdr:to>
      <xdr:col>13</xdr:col>
      <xdr:colOff>428625</xdr:colOff>
      <xdr:row>1027</xdr:row>
      <xdr:rowOff>571500</xdr:rowOff>
    </xdr:to>
    <xdr:sp>
      <xdr:nvSpPr>
        <xdr:cNvPr id="156" name="AutoShape 710"/>
        <xdr:cNvSpPr>
          <a:spLocks/>
        </xdr:cNvSpPr>
      </xdr:nvSpPr>
      <xdr:spPr>
        <a:xfrm>
          <a:off x="5753100" y="365417100"/>
          <a:ext cx="33718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1039</xdr:row>
      <xdr:rowOff>257175</xdr:rowOff>
    </xdr:from>
    <xdr:to>
      <xdr:col>13</xdr:col>
      <xdr:colOff>428625</xdr:colOff>
      <xdr:row>1039</xdr:row>
      <xdr:rowOff>590550</xdr:rowOff>
    </xdr:to>
    <xdr:sp>
      <xdr:nvSpPr>
        <xdr:cNvPr id="157" name="AutoShape 712"/>
        <xdr:cNvSpPr>
          <a:spLocks/>
        </xdr:cNvSpPr>
      </xdr:nvSpPr>
      <xdr:spPr>
        <a:xfrm>
          <a:off x="5753100" y="369989100"/>
          <a:ext cx="33718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1045</xdr:row>
      <xdr:rowOff>228600</xdr:rowOff>
    </xdr:from>
    <xdr:to>
      <xdr:col>13</xdr:col>
      <xdr:colOff>409575</xdr:colOff>
      <xdr:row>1045</xdr:row>
      <xdr:rowOff>561975</xdr:rowOff>
    </xdr:to>
    <xdr:sp>
      <xdr:nvSpPr>
        <xdr:cNvPr id="158" name="AutoShape 713"/>
        <xdr:cNvSpPr>
          <a:spLocks/>
        </xdr:cNvSpPr>
      </xdr:nvSpPr>
      <xdr:spPr>
        <a:xfrm>
          <a:off x="5734050" y="372237000"/>
          <a:ext cx="33718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1051</xdr:row>
      <xdr:rowOff>180975</xdr:rowOff>
    </xdr:from>
    <xdr:to>
      <xdr:col>13</xdr:col>
      <xdr:colOff>428625</xdr:colOff>
      <xdr:row>1051</xdr:row>
      <xdr:rowOff>504825</xdr:rowOff>
    </xdr:to>
    <xdr:sp>
      <xdr:nvSpPr>
        <xdr:cNvPr id="159" name="AutoShape 714"/>
        <xdr:cNvSpPr>
          <a:spLocks/>
        </xdr:cNvSpPr>
      </xdr:nvSpPr>
      <xdr:spPr>
        <a:xfrm>
          <a:off x="5734050" y="374456325"/>
          <a:ext cx="33909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1057</xdr:row>
      <xdr:rowOff>228600</xdr:rowOff>
    </xdr:from>
    <xdr:to>
      <xdr:col>13</xdr:col>
      <xdr:colOff>447675</xdr:colOff>
      <xdr:row>1057</xdr:row>
      <xdr:rowOff>561975</xdr:rowOff>
    </xdr:to>
    <xdr:sp>
      <xdr:nvSpPr>
        <xdr:cNvPr id="160" name="AutoShape 715"/>
        <xdr:cNvSpPr>
          <a:spLocks/>
        </xdr:cNvSpPr>
      </xdr:nvSpPr>
      <xdr:spPr>
        <a:xfrm>
          <a:off x="5753100" y="376494675"/>
          <a:ext cx="33909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1066</xdr:row>
      <xdr:rowOff>219075</xdr:rowOff>
    </xdr:from>
    <xdr:to>
      <xdr:col>13</xdr:col>
      <xdr:colOff>409575</xdr:colOff>
      <xdr:row>1066</xdr:row>
      <xdr:rowOff>552450</xdr:rowOff>
    </xdr:to>
    <xdr:sp>
      <xdr:nvSpPr>
        <xdr:cNvPr id="161" name="AutoShape 716"/>
        <xdr:cNvSpPr>
          <a:spLocks/>
        </xdr:cNvSpPr>
      </xdr:nvSpPr>
      <xdr:spPr>
        <a:xfrm>
          <a:off x="5734050" y="379409325"/>
          <a:ext cx="33718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1072</xdr:row>
      <xdr:rowOff>238125</xdr:rowOff>
    </xdr:from>
    <xdr:to>
      <xdr:col>13</xdr:col>
      <xdr:colOff>409575</xdr:colOff>
      <xdr:row>1072</xdr:row>
      <xdr:rowOff>571500</xdr:rowOff>
    </xdr:to>
    <xdr:sp>
      <xdr:nvSpPr>
        <xdr:cNvPr id="162" name="AutoShape 717"/>
        <xdr:cNvSpPr>
          <a:spLocks/>
        </xdr:cNvSpPr>
      </xdr:nvSpPr>
      <xdr:spPr>
        <a:xfrm>
          <a:off x="4762500" y="381704850"/>
          <a:ext cx="43434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260</xdr:row>
      <xdr:rowOff>228600</xdr:rowOff>
    </xdr:from>
    <xdr:to>
      <xdr:col>13</xdr:col>
      <xdr:colOff>466725</xdr:colOff>
      <xdr:row>260</xdr:row>
      <xdr:rowOff>542925</xdr:rowOff>
    </xdr:to>
    <xdr:sp>
      <xdr:nvSpPr>
        <xdr:cNvPr id="163" name="AutoShape 718"/>
        <xdr:cNvSpPr>
          <a:spLocks/>
        </xdr:cNvSpPr>
      </xdr:nvSpPr>
      <xdr:spPr>
        <a:xfrm>
          <a:off x="5734050" y="99593400"/>
          <a:ext cx="3429000" cy="314325"/>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194</xdr:row>
      <xdr:rowOff>257175</xdr:rowOff>
    </xdr:from>
    <xdr:to>
      <xdr:col>13</xdr:col>
      <xdr:colOff>390525</xdr:colOff>
      <xdr:row>194</xdr:row>
      <xdr:rowOff>571500</xdr:rowOff>
    </xdr:to>
    <xdr:sp>
      <xdr:nvSpPr>
        <xdr:cNvPr id="164" name="AutoShape 539"/>
        <xdr:cNvSpPr>
          <a:spLocks/>
        </xdr:cNvSpPr>
      </xdr:nvSpPr>
      <xdr:spPr>
        <a:xfrm>
          <a:off x="5734050" y="75057000"/>
          <a:ext cx="3352800" cy="314325"/>
        </a:xfrm>
        <a:prstGeom prst="rightArrow">
          <a:avLst>
            <a:gd name="adj1" fmla="val 26805"/>
            <a:gd name="adj2" fmla="val -22412"/>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666</xdr:row>
      <xdr:rowOff>180975</xdr:rowOff>
    </xdr:from>
    <xdr:to>
      <xdr:col>13</xdr:col>
      <xdr:colOff>476250</xdr:colOff>
      <xdr:row>666</xdr:row>
      <xdr:rowOff>514350</xdr:rowOff>
    </xdr:to>
    <xdr:sp>
      <xdr:nvSpPr>
        <xdr:cNvPr id="165" name="AutoShape 670"/>
        <xdr:cNvSpPr>
          <a:spLocks/>
        </xdr:cNvSpPr>
      </xdr:nvSpPr>
      <xdr:spPr>
        <a:xfrm>
          <a:off x="4772025" y="250126500"/>
          <a:ext cx="440055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528</xdr:row>
      <xdr:rowOff>219075</xdr:rowOff>
    </xdr:from>
    <xdr:to>
      <xdr:col>13</xdr:col>
      <xdr:colOff>409575</xdr:colOff>
      <xdr:row>528</xdr:row>
      <xdr:rowOff>552450</xdr:rowOff>
    </xdr:to>
    <xdr:sp>
      <xdr:nvSpPr>
        <xdr:cNvPr id="166" name="AutoShape 653"/>
        <xdr:cNvSpPr>
          <a:spLocks/>
        </xdr:cNvSpPr>
      </xdr:nvSpPr>
      <xdr:spPr>
        <a:xfrm>
          <a:off x="6248400" y="199634475"/>
          <a:ext cx="28575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116</xdr:row>
      <xdr:rowOff>257175</xdr:rowOff>
    </xdr:from>
    <xdr:to>
      <xdr:col>13</xdr:col>
      <xdr:colOff>419100</xdr:colOff>
      <xdr:row>116</xdr:row>
      <xdr:rowOff>523875</xdr:rowOff>
    </xdr:to>
    <xdr:sp>
      <xdr:nvSpPr>
        <xdr:cNvPr id="167" name="AutoShape 1"/>
        <xdr:cNvSpPr>
          <a:spLocks/>
        </xdr:cNvSpPr>
      </xdr:nvSpPr>
      <xdr:spPr>
        <a:xfrm>
          <a:off x="8239125" y="43691175"/>
          <a:ext cx="876300" cy="266700"/>
        </a:xfrm>
        <a:prstGeom prst="rightArrow">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356</xdr:row>
      <xdr:rowOff>238125</xdr:rowOff>
    </xdr:from>
    <xdr:to>
      <xdr:col>13</xdr:col>
      <xdr:colOff>457200</xdr:colOff>
      <xdr:row>356</xdr:row>
      <xdr:rowOff>533400</xdr:rowOff>
    </xdr:to>
    <xdr:sp>
      <xdr:nvSpPr>
        <xdr:cNvPr id="168" name="AutoShape 427"/>
        <xdr:cNvSpPr>
          <a:spLocks/>
        </xdr:cNvSpPr>
      </xdr:nvSpPr>
      <xdr:spPr>
        <a:xfrm>
          <a:off x="4762500" y="137779125"/>
          <a:ext cx="4391025" cy="295275"/>
        </a:xfrm>
        <a:prstGeom prst="rightArrow">
          <a:avLst>
            <a:gd name="adj1" fmla="val 24856"/>
            <a:gd name="adj2" fmla="val -32606"/>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552</xdr:row>
      <xdr:rowOff>238125</xdr:rowOff>
    </xdr:from>
    <xdr:to>
      <xdr:col>13</xdr:col>
      <xdr:colOff>447675</xdr:colOff>
      <xdr:row>552</xdr:row>
      <xdr:rowOff>571500</xdr:rowOff>
    </xdr:to>
    <xdr:sp>
      <xdr:nvSpPr>
        <xdr:cNvPr id="169" name="AutoShape 655"/>
        <xdr:cNvSpPr>
          <a:spLocks/>
        </xdr:cNvSpPr>
      </xdr:nvSpPr>
      <xdr:spPr>
        <a:xfrm>
          <a:off x="6257925" y="208768950"/>
          <a:ext cx="2886075"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284</xdr:row>
      <xdr:rowOff>257175</xdr:rowOff>
    </xdr:from>
    <xdr:to>
      <xdr:col>13</xdr:col>
      <xdr:colOff>457200</xdr:colOff>
      <xdr:row>284</xdr:row>
      <xdr:rowOff>523875</xdr:rowOff>
    </xdr:to>
    <xdr:sp>
      <xdr:nvSpPr>
        <xdr:cNvPr id="170" name="AutoShape 592"/>
        <xdr:cNvSpPr>
          <a:spLocks/>
        </xdr:cNvSpPr>
      </xdr:nvSpPr>
      <xdr:spPr>
        <a:xfrm>
          <a:off x="6257925" y="108727875"/>
          <a:ext cx="2895600" cy="266700"/>
        </a:xfrm>
        <a:prstGeom prst="rightArrow">
          <a:avLst>
            <a:gd name="adj1" fmla="val 31046"/>
            <a:gd name="adj2" fmla="val -26189"/>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431</xdr:row>
      <xdr:rowOff>228600</xdr:rowOff>
    </xdr:from>
    <xdr:to>
      <xdr:col>13</xdr:col>
      <xdr:colOff>447675</xdr:colOff>
      <xdr:row>431</xdr:row>
      <xdr:rowOff>561975</xdr:rowOff>
    </xdr:to>
    <xdr:sp>
      <xdr:nvSpPr>
        <xdr:cNvPr id="171" name="AutoShape 642"/>
        <xdr:cNvSpPr>
          <a:spLocks/>
        </xdr:cNvSpPr>
      </xdr:nvSpPr>
      <xdr:spPr>
        <a:xfrm>
          <a:off x="6248400" y="165039675"/>
          <a:ext cx="2895600" cy="333375"/>
        </a:xfrm>
        <a:prstGeom prst="rightArrow">
          <a:avLst/>
        </a:prstGeom>
        <a:solidFill>
          <a:srgbClr val="3333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093"/>
  <sheetViews>
    <sheetView tabSelected="1" zoomScale="65" zoomScaleNormal="65" zoomScaleSheetLayoutView="65" zoomScalePageLayoutView="0" workbookViewId="0" topLeftCell="A1">
      <selection activeCell="G18" sqref="G18"/>
    </sheetView>
  </sheetViews>
  <sheetFormatPr defaultColWidth="9.00390625" defaultRowHeight="49.5" customHeight="1"/>
  <cols>
    <col min="1" max="1" width="3.625" style="23" customWidth="1"/>
    <col min="2" max="2" width="9.125" style="23" customWidth="1"/>
    <col min="3" max="3" width="40.00390625" style="23" customWidth="1"/>
    <col min="4" max="4" width="2.875" style="23" bestFit="1" customWidth="1"/>
    <col min="5" max="5" width="6.50390625" style="188" customWidth="1"/>
    <col min="6" max="6" width="6.50390625" style="273" customWidth="1"/>
    <col min="7" max="7" width="6.50390625" style="23" customWidth="1"/>
    <col min="8" max="8" width="6.50390625" style="273" customWidth="1"/>
    <col min="9" max="9" width="6.50390625" style="23" customWidth="1"/>
    <col min="10" max="10" width="6.50390625" style="273" customWidth="1"/>
    <col min="11" max="11" width="6.50390625" style="23" customWidth="1"/>
    <col min="12" max="12" width="6.50390625" style="273" customWidth="1"/>
    <col min="13" max="13" width="6.50390625" style="23" customWidth="1"/>
    <col min="14" max="14" width="6.50390625" style="273" customWidth="1"/>
    <col min="15" max="15" width="9.00390625" style="23" customWidth="1"/>
    <col min="16" max="16" width="9.00390625" style="89" hidden="1" customWidth="1"/>
    <col min="17" max="18" width="9.00390625" style="23" customWidth="1"/>
    <col min="19" max="19" width="40.25390625" style="23" customWidth="1"/>
    <col min="20" max="20" width="9.00390625" style="23" customWidth="1"/>
    <col min="21" max="21" width="7.375" style="23" customWidth="1"/>
    <col min="22" max="26" width="6.75390625" style="23" bestFit="1" customWidth="1"/>
    <col min="27" max="27" width="133.625" style="23" bestFit="1" customWidth="1"/>
    <col min="28" max="16384" width="9.00390625" style="23" customWidth="1"/>
  </cols>
  <sheetData>
    <row r="1" spans="1:19" s="21" customFormat="1" ht="36.75" customHeight="1" thickBot="1" thickTop="1">
      <c r="A1" s="241" t="s">
        <v>751</v>
      </c>
      <c r="B1" s="240"/>
      <c r="C1" s="240"/>
      <c r="D1" s="240"/>
      <c r="E1" s="240"/>
      <c r="F1" s="520"/>
      <c r="G1" s="520"/>
      <c r="H1" s="520"/>
      <c r="I1" s="240"/>
      <c r="J1" s="334"/>
      <c r="K1" s="240"/>
      <c r="L1" s="334"/>
      <c r="M1" s="240"/>
      <c r="N1" s="334"/>
      <c r="O1" s="697" t="s">
        <v>162</v>
      </c>
      <c r="P1" s="698"/>
      <c r="Q1" s="698"/>
      <c r="R1" s="698"/>
      <c r="S1" s="699"/>
    </row>
    <row r="2" spans="1:16" ht="24.75" thickTop="1">
      <c r="A2" s="554" t="s">
        <v>945</v>
      </c>
      <c r="B2" s="555"/>
      <c r="C2" s="556"/>
      <c r="D2" s="644">
        <v>101</v>
      </c>
      <c r="E2" s="645"/>
      <c r="F2" s="269"/>
      <c r="G2" s="385"/>
      <c r="H2" s="272"/>
      <c r="I2" s="385"/>
      <c r="J2" s="505"/>
      <c r="K2" s="385"/>
      <c r="L2" s="505"/>
      <c r="M2" s="385"/>
      <c r="N2" s="505"/>
      <c r="O2" s="27"/>
      <c r="P2" s="90"/>
    </row>
    <row r="3" spans="3:14" ht="13.5">
      <c r="C3" s="537" t="s">
        <v>146</v>
      </c>
      <c r="D3" s="538"/>
      <c r="E3" s="28" t="s">
        <v>149</v>
      </c>
      <c r="F3" s="270" t="s">
        <v>336</v>
      </c>
      <c r="G3" s="386" t="s">
        <v>214</v>
      </c>
      <c r="H3" s="274" t="s">
        <v>52</v>
      </c>
      <c r="I3" s="386" t="s">
        <v>215</v>
      </c>
      <c r="J3" s="506" t="s">
        <v>50</v>
      </c>
      <c r="K3" s="386" t="s">
        <v>216</v>
      </c>
      <c r="L3" s="506" t="s">
        <v>48</v>
      </c>
      <c r="M3" s="386" t="s">
        <v>217</v>
      </c>
      <c r="N3" s="506" t="s">
        <v>611</v>
      </c>
    </row>
    <row r="4" spans="3:14" ht="13.5">
      <c r="C4" s="27"/>
      <c r="D4" s="30"/>
      <c r="E4" s="25">
        <f>SUM(E34,E28,E22,E16,E10,,E136,E130,E124,E112,E106,E100,E94,E88,E82,E76,E70,E64,E58,E52,E46,E40,E142,E148,E154,E118)</f>
        <v>9599</v>
      </c>
      <c r="F4" s="271">
        <f aca="true" t="shared" si="0" ref="F4:N4">SUM(F34,F28,F22,F16,F10,,F136,F130,F124,F112,F106,F100,F94,F88,F82,F76,F70,F64,F58,F52,F46,F40,F142,F148,F154,F118)</f>
        <v>12354</v>
      </c>
      <c r="G4" s="387">
        <f t="shared" si="0"/>
        <v>6489</v>
      </c>
      <c r="H4" s="271">
        <f t="shared" si="0"/>
        <v>25422</v>
      </c>
      <c r="I4" s="387">
        <f t="shared" si="0"/>
        <v>6694</v>
      </c>
      <c r="J4" s="507">
        <f t="shared" si="0"/>
        <v>24183</v>
      </c>
      <c r="K4" s="387">
        <f t="shared" si="0"/>
        <v>6594</v>
      </c>
      <c r="L4" s="507">
        <f t="shared" si="0"/>
        <v>28785</v>
      </c>
      <c r="M4" s="387">
        <f t="shared" si="0"/>
        <v>12194</v>
      </c>
      <c r="N4" s="507">
        <f t="shared" si="0"/>
        <v>33533</v>
      </c>
    </row>
    <row r="5" spans="1:16" s="32" customFormat="1" ht="13.5">
      <c r="A5" s="42"/>
      <c r="B5" s="43"/>
      <c r="C5" s="88"/>
      <c r="D5" s="45"/>
      <c r="E5" s="26"/>
      <c r="F5" s="272"/>
      <c r="G5" s="385"/>
      <c r="H5" s="272"/>
      <c r="I5" s="385"/>
      <c r="J5" s="505"/>
      <c r="K5" s="385"/>
      <c r="L5" s="505"/>
      <c r="M5" s="385"/>
      <c r="N5" s="505"/>
      <c r="O5" s="46"/>
      <c r="P5" s="90"/>
    </row>
    <row r="6" spans="1:16" s="32" customFormat="1" ht="18.75" customHeight="1">
      <c r="A6" s="535" t="s">
        <v>15</v>
      </c>
      <c r="B6" s="535"/>
      <c r="C6" s="47" t="s">
        <v>945</v>
      </c>
      <c r="E6" s="23"/>
      <c r="F6" s="273"/>
      <c r="G6" s="21"/>
      <c r="H6" s="273"/>
      <c r="I6" s="21"/>
      <c r="J6" s="508"/>
      <c r="K6" s="21"/>
      <c r="L6" s="508"/>
      <c r="M6" s="21" t="s">
        <v>6</v>
      </c>
      <c r="N6" s="508"/>
      <c r="P6" s="89"/>
    </row>
    <row r="7" spans="1:19" s="32" customFormat="1" ht="12.75" customHeight="1">
      <c r="A7" s="535"/>
      <c r="B7" s="539" t="s">
        <v>1</v>
      </c>
      <c r="C7" s="539" t="s">
        <v>977</v>
      </c>
      <c r="D7" s="35"/>
      <c r="E7" s="546" t="s">
        <v>740</v>
      </c>
      <c r="F7" s="547"/>
      <c r="G7" s="547"/>
      <c r="H7" s="547"/>
      <c r="I7" s="547"/>
      <c r="J7" s="547"/>
      <c r="K7" s="547"/>
      <c r="L7" s="547"/>
      <c r="M7" s="547"/>
      <c r="N7" s="517"/>
      <c r="O7" s="539" t="s">
        <v>121</v>
      </c>
      <c r="P7" s="541" t="s">
        <v>798</v>
      </c>
      <c r="Q7" s="539" t="s">
        <v>41</v>
      </c>
      <c r="R7" s="679" t="s">
        <v>806</v>
      </c>
      <c r="S7" s="680"/>
    </row>
    <row r="8" spans="1:19" s="32" customFormat="1" ht="12.75" customHeight="1">
      <c r="A8" s="535"/>
      <c r="B8" s="540"/>
      <c r="C8" s="540"/>
      <c r="D8" s="36"/>
      <c r="E8" s="20">
        <v>18</v>
      </c>
      <c r="F8" s="274">
        <v>18</v>
      </c>
      <c r="G8" s="386">
        <v>19</v>
      </c>
      <c r="H8" s="274">
        <v>19</v>
      </c>
      <c r="I8" s="386">
        <v>20</v>
      </c>
      <c r="J8" s="506">
        <v>20</v>
      </c>
      <c r="K8" s="386">
        <v>21</v>
      </c>
      <c r="L8" s="506">
        <v>21</v>
      </c>
      <c r="M8" s="400">
        <v>22</v>
      </c>
      <c r="N8" s="506">
        <v>22</v>
      </c>
      <c r="O8" s="540"/>
      <c r="P8" s="542"/>
      <c r="Q8" s="540"/>
      <c r="R8" s="681"/>
      <c r="S8" s="682"/>
    </row>
    <row r="9" spans="1:19" ht="60.75" customHeight="1">
      <c r="A9" s="535"/>
      <c r="B9" s="37" t="s">
        <v>2</v>
      </c>
      <c r="C9" s="38" t="s">
        <v>36</v>
      </c>
      <c r="D9" s="39" t="s">
        <v>4</v>
      </c>
      <c r="E9" s="20" t="s">
        <v>9</v>
      </c>
      <c r="F9" s="274"/>
      <c r="G9" s="388"/>
      <c r="H9" s="293"/>
      <c r="I9" s="388"/>
      <c r="J9" s="509"/>
      <c r="K9" s="388"/>
      <c r="L9" s="509"/>
      <c r="M9" s="388"/>
      <c r="N9" s="509"/>
      <c r="O9" s="5" t="s">
        <v>124</v>
      </c>
      <c r="P9" s="5" t="s">
        <v>38</v>
      </c>
      <c r="Q9" s="532" t="s">
        <v>44</v>
      </c>
      <c r="R9" s="235" t="s">
        <v>357</v>
      </c>
      <c r="S9" s="162" t="s">
        <v>390</v>
      </c>
    </row>
    <row r="10" spans="1:19" ht="60.75" customHeight="1">
      <c r="A10" s="545"/>
      <c r="B10" s="48" t="s">
        <v>3</v>
      </c>
      <c r="C10" s="49" t="s">
        <v>37</v>
      </c>
      <c r="D10" s="50" t="s">
        <v>5</v>
      </c>
      <c r="E10" s="20">
        <v>10</v>
      </c>
      <c r="F10" s="274">
        <v>50</v>
      </c>
      <c r="G10" s="386">
        <v>20</v>
      </c>
      <c r="H10" s="274">
        <v>100</v>
      </c>
      <c r="I10" s="386">
        <v>20</v>
      </c>
      <c r="J10" s="506">
        <v>100</v>
      </c>
      <c r="K10" s="386">
        <v>20</v>
      </c>
      <c r="L10" s="506">
        <v>100</v>
      </c>
      <c r="M10" s="386">
        <v>20</v>
      </c>
      <c r="N10" s="506">
        <v>100</v>
      </c>
      <c r="O10" s="51"/>
      <c r="P10" s="93"/>
      <c r="Q10" s="521"/>
      <c r="R10" s="160" t="s">
        <v>359</v>
      </c>
      <c r="S10" s="161" t="s">
        <v>391</v>
      </c>
    </row>
    <row r="11" spans="5:14" ht="13.5">
      <c r="E11" s="23"/>
      <c r="G11" s="21"/>
      <c r="I11" s="21"/>
      <c r="J11" s="508"/>
      <c r="K11" s="21"/>
      <c r="L11" s="508"/>
      <c r="M11" s="21"/>
      <c r="N11" s="508"/>
    </row>
    <row r="12" spans="1:16" s="32" customFormat="1" ht="18.75" customHeight="1">
      <c r="A12" s="545" t="s">
        <v>15</v>
      </c>
      <c r="B12" s="545"/>
      <c r="C12" s="47" t="s">
        <v>945</v>
      </c>
      <c r="E12" s="23"/>
      <c r="F12" s="273"/>
      <c r="G12" s="21"/>
      <c r="H12" s="273"/>
      <c r="I12" s="21"/>
      <c r="J12" s="508"/>
      <c r="K12" s="21"/>
      <c r="L12" s="508"/>
      <c r="M12" s="21" t="s">
        <v>6</v>
      </c>
      <c r="N12" s="508"/>
      <c r="P12" s="89"/>
    </row>
    <row r="13" spans="1:19" s="32" customFormat="1" ht="12.75" customHeight="1">
      <c r="A13" s="535"/>
      <c r="B13" s="539" t="s">
        <v>1</v>
      </c>
      <c r="C13" s="539" t="s">
        <v>182</v>
      </c>
      <c r="D13" s="35"/>
      <c r="E13" s="550" t="s">
        <v>54</v>
      </c>
      <c r="F13" s="551"/>
      <c r="G13" s="551"/>
      <c r="H13" s="551"/>
      <c r="I13" s="551"/>
      <c r="J13" s="551"/>
      <c r="K13" s="551"/>
      <c r="L13" s="551"/>
      <c r="M13" s="551"/>
      <c r="N13" s="518"/>
      <c r="O13" s="539" t="s">
        <v>121</v>
      </c>
      <c r="P13" s="541" t="s">
        <v>798</v>
      </c>
      <c r="Q13" s="539" t="s">
        <v>41</v>
      </c>
      <c r="R13" s="683" t="s">
        <v>805</v>
      </c>
      <c r="S13" s="684"/>
    </row>
    <row r="14" spans="1:19" s="32" customFormat="1" ht="12.75" customHeight="1">
      <c r="A14" s="535"/>
      <c r="B14" s="540"/>
      <c r="C14" s="540"/>
      <c r="D14" s="36"/>
      <c r="E14" s="20">
        <v>18</v>
      </c>
      <c r="F14" s="270">
        <v>18</v>
      </c>
      <c r="G14" s="389">
        <v>19</v>
      </c>
      <c r="H14" s="270">
        <v>19</v>
      </c>
      <c r="I14" s="389">
        <v>20</v>
      </c>
      <c r="J14" s="510">
        <v>20</v>
      </c>
      <c r="K14" s="389">
        <v>21</v>
      </c>
      <c r="L14" s="510">
        <v>21</v>
      </c>
      <c r="M14" s="401">
        <v>22</v>
      </c>
      <c r="N14" s="506">
        <v>22</v>
      </c>
      <c r="O14" s="540"/>
      <c r="P14" s="542"/>
      <c r="Q14" s="540"/>
      <c r="R14" s="685"/>
      <c r="S14" s="686"/>
    </row>
    <row r="15" spans="1:19" ht="60.75" customHeight="1">
      <c r="A15" s="535"/>
      <c r="B15" s="37" t="s">
        <v>2</v>
      </c>
      <c r="C15" s="123" t="s">
        <v>183</v>
      </c>
      <c r="D15" s="39" t="s">
        <v>4</v>
      </c>
      <c r="E15" s="20" t="s">
        <v>8</v>
      </c>
      <c r="F15" s="274"/>
      <c r="G15" s="388"/>
      <c r="H15" s="293"/>
      <c r="I15" s="388"/>
      <c r="J15" s="509"/>
      <c r="K15" s="388"/>
      <c r="L15" s="509"/>
      <c r="M15" s="388"/>
      <c r="N15" s="509"/>
      <c r="O15" s="5" t="s">
        <v>125</v>
      </c>
      <c r="P15" s="5" t="s">
        <v>1003</v>
      </c>
      <c r="Q15" s="532" t="s">
        <v>42</v>
      </c>
      <c r="R15" s="158" t="s">
        <v>357</v>
      </c>
      <c r="S15" s="181" t="s">
        <v>355</v>
      </c>
    </row>
    <row r="16" spans="1:19" ht="60.75" customHeight="1">
      <c r="A16" s="545"/>
      <c r="B16" s="48" t="s">
        <v>3</v>
      </c>
      <c r="C16" s="49" t="s">
        <v>184</v>
      </c>
      <c r="D16" s="50" t="s">
        <v>5</v>
      </c>
      <c r="E16" s="73"/>
      <c r="F16" s="275"/>
      <c r="G16" s="390"/>
      <c r="H16" s="275">
        <v>12932</v>
      </c>
      <c r="I16" s="390"/>
      <c r="J16" s="511">
        <v>20082</v>
      </c>
      <c r="K16" s="390"/>
      <c r="L16" s="511">
        <v>20082</v>
      </c>
      <c r="M16" s="390"/>
      <c r="N16" s="511">
        <v>20082</v>
      </c>
      <c r="O16" s="51"/>
      <c r="P16" s="93"/>
      <c r="Q16" s="521"/>
      <c r="R16" s="160" t="s">
        <v>359</v>
      </c>
      <c r="S16" s="161" t="s">
        <v>720</v>
      </c>
    </row>
    <row r="17" spans="5:14" ht="14.25" thickBot="1">
      <c r="E17" s="23"/>
      <c r="G17" s="21"/>
      <c r="I17" s="21"/>
      <c r="J17" s="508"/>
      <c r="K17" s="21"/>
      <c r="L17" s="508"/>
      <c r="M17" s="21"/>
      <c r="N17" s="508"/>
    </row>
    <row r="18" spans="1:16" s="32" customFormat="1" ht="18.75" customHeight="1" thickTop="1">
      <c r="A18" s="559" t="s">
        <v>15</v>
      </c>
      <c r="B18" s="560"/>
      <c r="C18" s="413" t="s">
        <v>945</v>
      </c>
      <c r="E18" s="23"/>
      <c r="F18" s="273"/>
      <c r="G18" s="21"/>
      <c r="H18" s="273"/>
      <c r="I18" s="21"/>
      <c r="J18" s="508"/>
      <c r="K18" s="21"/>
      <c r="L18" s="508"/>
      <c r="M18" s="21" t="s">
        <v>6</v>
      </c>
      <c r="N18" s="508"/>
      <c r="P18" s="89"/>
    </row>
    <row r="19" spans="1:19" s="32" customFormat="1" ht="12.75" customHeight="1">
      <c r="A19" s="557"/>
      <c r="B19" s="526" t="s">
        <v>1</v>
      </c>
      <c r="C19" s="522" t="s">
        <v>979</v>
      </c>
      <c r="D19" s="405"/>
      <c r="E19" s="546" t="s">
        <v>740</v>
      </c>
      <c r="F19" s="547"/>
      <c r="G19" s="547"/>
      <c r="H19" s="547"/>
      <c r="I19" s="547"/>
      <c r="J19" s="547"/>
      <c r="K19" s="547"/>
      <c r="L19" s="547"/>
      <c r="M19" s="547"/>
      <c r="N19" s="519"/>
      <c r="O19" s="539" t="s">
        <v>121</v>
      </c>
      <c r="P19" s="541" t="s">
        <v>798</v>
      </c>
      <c r="Q19" s="539" t="s">
        <v>41</v>
      </c>
      <c r="R19" s="683" t="s">
        <v>805</v>
      </c>
      <c r="S19" s="684"/>
    </row>
    <row r="20" spans="1:19" s="32" customFormat="1" ht="12.75" customHeight="1">
      <c r="A20" s="557"/>
      <c r="B20" s="527"/>
      <c r="C20" s="523"/>
      <c r="D20" s="406"/>
      <c r="E20" s="20">
        <v>18</v>
      </c>
      <c r="F20" s="270">
        <v>18</v>
      </c>
      <c r="G20" s="389">
        <v>19</v>
      </c>
      <c r="H20" s="270">
        <v>19</v>
      </c>
      <c r="I20" s="389">
        <v>20</v>
      </c>
      <c r="J20" s="510">
        <v>20</v>
      </c>
      <c r="K20" s="389">
        <v>21</v>
      </c>
      <c r="L20" s="510">
        <v>21</v>
      </c>
      <c r="M20" s="401">
        <v>22</v>
      </c>
      <c r="N20" s="506">
        <v>22</v>
      </c>
      <c r="O20" s="540"/>
      <c r="P20" s="542"/>
      <c r="Q20" s="540"/>
      <c r="R20" s="687"/>
      <c r="S20" s="688"/>
    </row>
    <row r="21" spans="1:19" ht="60.75" customHeight="1">
      <c r="A21" s="557"/>
      <c r="B21" s="252" t="s">
        <v>2</v>
      </c>
      <c r="C21" s="487" t="s">
        <v>980</v>
      </c>
      <c r="D21" s="407" t="s">
        <v>4</v>
      </c>
      <c r="E21" s="24" t="s">
        <v>8</v>
      </c>
      <c r="F21" s="369"/>
      <c r="G21" s="391" t="s">
        <v>9</v>
      </c>
      <c r="H21" s="369"/>
      <c r="I21" s="399"/>
      <c r="J21" s="512"/>
      <c r="K21" s="399"/>
      <c r="L21" s="512"/>
      <c r="M21" s="399"/>
      <c r="N21" s="512"/>
      <c r="O21" s="6" t="s">
        <v>126</v>
      </c>
      <c r="P21" s="6" t="s">
        <v>916</v>
      </c>
      <c r="Q21" s="536" t="s">
        <v>47</v>
      </c>
      <c r="R21" s="158" t="s">
        <v>357</v>
      </c>
      <c r="S21" s="159" t="s">
        <v>924</v>
      </c>
    </row>
    <row r="22" spans="1:19" ht="60.75" customHeight="1" thickBot="1">
      <c r="A22" s="558"/>
      <c r="B22" s="477" t="s">
        <v>3</v>
      </c>
      <c r="C22" s="478" t="s">
        <v>192</v>
      </c>
      <c r="D22" s="486" t="s">
        <v>5</v>
      </c>
      <c r="E22" s="73"/>
      <c r="F22" s="275"/>
      <c r="G22" s="390"/>
      <c r="H22" s="275">
        <v>5557</v>
      </c>
      <c r="I22" s="390"/>
      <c r="J22" s="511"/>
      <c r="K22" s="390"/>
      <c r="L22" s="511"/>
      <c r="M22" s="390"/>
      <c r="N22" s="511"/>
      <c r="O22" s="367" t="s">
        <v>127</v>
      </c>
      <c r="P22" s="93"/>
      <c r="Q22" s="525"/>
      <c r="R22" s="160" t="s">
        <v>359</v>
      </c>
      <c r="S22" s="161" t="s">
        <v>396</v>
      </c>
    </row>
    <row r="23" spans="5:14" ht="14.25" thickTop="1">
      <c r="E23" s="23"/>
      <c r="G23" s="21"/>
      <c r="H23" s="338"/>
      <c r="I23" s="21"/>
      <c r="J23" s="508"/>
      <c r="K23" s="21"/>
      <c r="L23" s="508"/>
      <c r="M23" s="21"/>
      <c r="N23" s="508"/>
    </row>
    <row r="24" spans="1:16" s="32" customFormat="1" ht="18.75" customHeight="1">
      <c r="A24" s="545" t="s">
        <v>15</v>
      </c>
      <c r="B24" s="545"/>
      <c r="C24" s="47" t="s">
        <v>945</v>
      </c>
      <c r="E24" s="23"/>
      <c r="F24" s="273"/>
      <c r="G24" s="21"/>
      <c r="H24" s="373"/>
      <c r="I24" s="21"/>
      <c r="J24" s="508"/>
      <c r="K24" s="21"/>
      <c r="L24" s="508"/>
      <c r="M24" s="21" t="s">
        <v>6</v>
      </c>
      <c r="N24" s="508"/>
      <c r="P24" s="89"/>
    </row>
    <row r="25" spans="1:19" s="32" customFormat="1" ht="12.75" customHeight="1">
      <c r="A25" s="535"/>
      <c r="B25" s="539" t="s">
        <v>1</v>
      </c>
      <c r="C25" s="539" t="s">
        <v>978</v>
      </c>
      <c r="D25" s="35"/>
      <c r="E25" s="546" t="s">
        <v>740</v>
      </c>
      <c r="F25" s="547"/>
      <c r="G25" s="547"/>
      <c r="H25" s="547"/>
      <c r="I25" s="547"/>
      <c r="J25" s="547"/>
      <c r="K25" s="547"/>
      <c r="L25" s="547"/>
      <c r="M25" s="547"/>
      <c r="N25" s="519"/>
      <c r="O25" s="539" t="s">
        <v>121</v>
      </c>
      <c r="P25" s="541" t="s">
        <v>798</v>
      </c>
      <c r="Q25" s="539" t="s">
        <v>41</v>
      </c>
      <c r="R25" s="683" t="s">
        <v>805</v>
      </c>
      <c r="S25" s="684"/>
    </row>
    <row r="26" spans="1:19" s="32" customFormat="1" ht="12.75" customHeight="1">
      <c r="A26" s="535"/>
      <c r="B26" s="540"/>
      <c r="C26" s="540"/>
      <c r="D26" s="36"/>
      <c r="E26" s="20">
        <v>18</v>
      </c>
      <c r="F26" s="270">
        <v>18</v>
      </c>
      <c r="G26" s="389">
        <v>19</v>
      </c>
      <c r="H26" s="270">
        <v>19</v>
      </c>
      <c r="I26" s="389">
        <v>20</v>
      </c>
      <c r="J26" s="510">
        <v>20</v>
      </c>
      <c r="K26" s="389">
        <v>21</v>
      </c>
      <c r="L26" s="510">
        <v>21</v>
      </c>
      <c r="M26" s="401">
        <v>22</v>
      </c>
      <c r="N26" s="506">
        <v>22</v>
      </c>
      <c r="O26" s="540"/>
      <c r="P26" s="542"/>
      <c r="Q26" s="540"/>
      <c r="R26" s="685"/>
      <c r="S26" s="686"/>
    </row>
    <row r="27" spans="1:19" s="32" customFormat="1" ht="60.75" customHeight="1">
      <c r="A27" s="535"/>
      <c r="B27" s="37" t="s">
        <v>2</v>
      </c>
      <c r="C27" s="38" t="s">
        <v>743</v>
      </c>
      <c r="D27" s="39" t="s">
        <v>4</v>
      </c>
      <c r="E27" s="20" t="s">
        <v>9</v>
      </c>
      <c r="F27" s="274"/>
      <c r="G27" s="388"/>
      <c r="H27" s="293"/>
      <c r="I27" s="388"/>
      <c r="J27" s="509"/>
      <c r="K27" s="388"/>
      <c r="L27" s="509"/>
      <c r="M27" s="388"/>
      <c r="N27" s="509"/>
      <c r="O27" s="34" t="s">
        <v>128</v>
      </c>
      <c r="P27" s="92" t="s">
        <v>444</v>
      </c>
      <c r="Q27" s="539"/>
      <c r="R27" s="158" t="s">
        <v>357</v>
      </c>
      <c r="S27" s="341" t="s">
        <v>990</v>
      </c>
    </row>
    <row r="28" spans="1:19" s="32" customFormat="1" ht="60.75" customHeight="1">
      <c r="A28" s="535"/>
      <c r="B28" s="37" t="s">
        <v>3</v>
      </c>
      <c r="C28" s="38" t="s">
        <v>744</v>
      </c>
      <c r="D28" s="39" t="s">
        <v>5</v>
      </c>
      <c r="E28" s="73">
        <v>1000</v>
      </c>
      <c r="F28" s="275">
        <v>773</v>
      </c>
      <c r="G28" s="390">
        <v>1000</v>
      </c>
      <c r="H28" s="275">
        <v>800</v>
      </c>
      <c r="I28" s="390">
        <v>1000</v>
      </c>
      <c r="J28" s="511">
        <v>800</v>
      </c>
      <c r="K28" s="390">
        <v>1000</v>
      </c>
      <c r="L28" s="511">
        <v>800</v>
      </c>
      <c r="M28" s="390">
        <v>1000</v>
      </c>
      <c r="N28" s="511">
        <v>800</v>
      </c>
      <c r="O28" s="36"/>
      <c r="P28" s="93"/>
      <c r="Q28" s="540"/>
      <c r="R28" s="160" t="s">
        <v>359</v>
      </c>
      <c r="S28" s="161" t="s">
        <v>991</v>
      </c>
    </row>
    <row r="29" spans="5:16" s="32" customFormat="1" ht="13.5">
      <c r="E29" s="23"/>
      <c r="F29" s="273"/>
      <c r="G29" s="21"/>
      <c r="H29" s="273"/>
      <c r="I29" s="21"/>
      <c r="J29" s="508"/>
      <c r="K29" s="21"/>
      <c r="L29" s="508"/>
      <c r="M29" s="21"/>
      <c r="N29" s="508"/>
      <c r="P29" s="89"/>
    </row>
    <row r="30" spans="1:16" s="32" customFormat="1" ht="18.75" customHeight="1">
      <c r="A30" s="535" t="s">
        <v>15</v>
      </c>
      <c r="B30" s="535"/>
      <c r="C30" s="47" t="s">
        <v>945</v>
      </c>
      <c r="E30" s="23"/>
      <c r="F30" s="273"/>
      <c r="G30" s="21"/>
      <c r="H30" s="273"/>
      <c r="I30" s="21"/>
      <c r="J30" s="508"/>
      <c r="K30" s="21"/>
      <c r="L30" s="508"/>
      <c r="M30" s="21" t="s">
        <v>6</v>
      </c>
      <c r="N30" s="508"/>
      <c r="P30" s="89"/>
    </row>
    <row r="31" spans="1:19" s="32" customFormat="1" ht="12.75" customHeight="1">
      <c r="A31" s="535"/>
      <c r="B31" s="539" t="s">
        <v>1</v>
      </c>
      <c r="C31" s="609" t="s">
        <v>150</v>
      </c>
      <c r="D31" s="35"/>
      <c r="E31" s="546" t="s">
        <v>55</v>
      </c>
      <c r="F31" s="547"/>
      <c r="G31" s="547"/>
      <c r="H31" s="547"/>
      <c r="I31" s="547"/>
      <c r="J31" s="547"/>
      <c r="K31" s="547"/>
      <c r="L31" s="547"/>
      <c r="M31" s="547"/>
      <c r="N31" s="519"/>
      <c r="O31" s="539" t="s">
        <v>121</v>
      </c>
      <c r="P31" s="541" t="s">
        <v>798</v>
      </c>
      <c r="Q31" s="539" t="s">
        <v>41</v>
      </c>
      <c r="R31" s="683" t="s">
        <v>805</v>
      </c>
      <c r="S31" s="684"/>
    </row>
    <row r="32" spans="1:19" s="32" customFormat="1" ht="12.75" customHeight="1">
      <c r="A32" s="535"/>
      <c r="B32" s="540"/>
      <c r="C32" s="610"/>
      <c r="D32" s="36"/>
      <c r="E32" s="20">
        <v>18</v>
      </c>
      <c r="F32" s="270">
        <v>18</v>
      </c>
      <c r="G32" s="389">
        <v>19</v>
      </c>
      <c r="H32" s="270">
        <v>19</v>
      </c>
      <c r="I32" s="389">
        <v>20</v>
      </c>
      <c r="J32" s="510">
        <v>20</v>
      </c>
      <c r="K32" s="389">
        <v>21</v>
      </c>
      <c r="L32" s="510">
        <v>21</v>
      </c>
      <c r="M32" s="401">
        <v>22</v>
      </c>
      <c r="N32" s="506">
        <v>22</v>
      </c>
      <c r="O32" s="540"/>
      <c r="P32" s="542"/>
      <c r="Q32" s="540"/>
      <c r="R32" s="685"/>
      <c r="S32" s="686"/>
    </row>
    <row r="33" spans="1:19" ht="72" customHeight="1">
      <c r="A33" s="535"/>
      <c r="B33" s="37" t="s">
        <v>2</v>
      </c>
      <c r="C33" s="3" t="s">
        <v>347</v>
      </c>
      <c r="D33" s="50" t="s">
        <v>4</v>
      </c>
      <c r="E33" s="20" t="s">
        <v>8</v>
      </c>
      <c r="F33" s="274"/>
      <c r="G33" s="388"/>
      <c r="H33" s="293"/>
      <c r="I33" s="388"/>
      <c r="J33" s="509"/>
      <c r="K33" s="388"/>
      <c r="L33" s="509"/>
      <c r="M33" s="388"/>
      <c r="N33" s="509"/>
      <c r="O33" s="24" t="s">
        <v>651</v>
      </c>
      <c r="P33" s="92" t="s">
        <v>651</v>
      </c>
      <c r="Q33" s="543"/>
      <c r="R33" s="158" t="s">
        <v>357</v>
      </c>
      <c r="S33" s="341" t="s">
        <v>800</v>
      </c>
    </row>
    <row r="34" spans="1:19" ht="87" customHeight="1">
      <c r="A34" s="545"/>
      <c r="B34" s="48" t="s">
        <v>3</v>
      </c>
      <c r="C34" s="3" t="s">
        <v>613</v>
      </c>
      <c r="D34" s="50" t="s">
        <v>5</v>
      </c>
      <c r="E34" s="2"/>
      <c r="F34" s="276"/>
      <c r="G34" s="386"/>
      <c r="H34" s="274"/>
      <c r="I34" s="386"/>
      <c r="J34" s="506"/>
      <c r="K34" s="386"/>
      <c r="L34" s="506"/>
      <c r="M34" s="386"/>
      <c r="N34" s="506"/>
      <c r="O34" s="51"/>
      <c r="P34" s="93"/>
      <c r="Q34" s="544"/>
      <c r="R34" s="160" t="s">
        <v>359</v>
      </c>
      <c r="S34" s="161"/>
    </row>
    <row r="35" spans="3:14" ht="14.25" thickBot="1">
      <c r="C35" s="4"/>
      <c r="D35" s="4"/>
      <c r="E35" s="4"/>
      <c r="F35" s="277"/>
      <c r="G35" s="21"/>
      <c r="I35" s="21"/>
      <c r="J35" s="508"/>
      <c r="K35" s="21"/>
      <c r="L35" s="508"/>
      <c r="M35" s="21"/>
      <c r="N35" s="508"/>
    </row>
    <row r="36" spans="1:16" s="32" customFormat="1" ht="18.75" customHeight="1" thickTop="1">
      <c r="A36" s="604" t="s">
        <v>15</v>
      </c>
      <c r="B36" s="605"/>
      <c r="C36" s="408" t="s">
        <v>945</v>
      </c>
      <c r="E36" s="23"/>
      <c r="F36" s="278"/>
      <c r="G36" s="21"/>
      <c r="H36" s="273"/>
      <c r="I36" s="21"/>
      <c r="J36" s="508"/>
      <c r="K36" s="21"/>
      <c r="L36" s="508"/>
      <c r="M36" s="21" t="s">
        <v>6</v>
      </c>
      <c r="N36" s="508"/>
      <c r="P36" s="89"/>
    </row>
    <row r="37" spans="1:19" s="32" customFormat="1" ht="12.75" customHeight="1">
      <c r="A37" s="590"/>
      <c r="B37" s="539" t="s">
        <v>1</v>
      </c>
      <c r="C37" s="613" t="s">
        <v>263</v>
      </c>
      <c r="D37" s="405"/>
      <c r="E37" s="546" t="s">
        <v>740</v>
      </c>
      <c r="F37" s="547"/>
      <c r="G37" s="547"/>
      <c r="H37" s="547"/>
      <c r="I37" s="547"/>
      <c r="J37" s="547"/>
      <c r="K37" s="547"/>
      <c r="L37" s="547"/>
      <c r="M37" s="547"/>
      <c r="N37" s="519"/>
      <c r="O37" s="539" t="s">
        <v>121</v>
      </c>
      <c r="P37" s="541" t="s">
        <v>798</v>
      </c>
      <c r="Q37" s="539" t="s">
        <v>41</v>
      </c>
      <c r="R37" s="683" t="s">
        <v>805</v>
      </c>
      <c r="S37" s="684"/>
    </row>
    <row r="38" spans="1:19" s="32" customFormat="1" ht="12.75" customHeight="1">
      <c r="A38" s="590"/>
      <c r="B38" s="540"/>
      <c r="C38" s="614"/>
      <c r="D38" s="406"/>
      <c r="E38" s="20">
        <v>18</v>
      </c>
      <c r="F38" s="279">
        <v>18</v>
      </c>
      <c r="G38" s="389">
        <v>19</v>
      </c>
      <c r="H38" s="270">
        <v>19</v>
      </c>
      <c r="I38" s="389">
        <v>20</v>
      </c>
      <c r="J38" s="510">
        <v>20</v>
      </c>
      <c r="K38" s="389">
        <v>21</v>
      </c>
      <c r="L38" s="510">
        <v>21</v>
      </c>
      <c r="M38" s="401">
        <v>22</v>
      </c>
      <c r="N38" s="506">
        <v>22</v>
      </c>
      <c r="O38" s="540"/>
      <c r="P38" s="542"/>
      <c r="Q38" s="540"/>
      <c r="R38" s="685"/>
      <c r="S38" s="686"/>
    </row>
    <row r="39" spans="1:19" s="32" customFormat="1" ht="60.75" customHeight="1">
      <c r="A39" s="590"/>
      <c r="B39" s="37" t="s">
        <v>2</v>
      </c>
      <c r="C39" s="409" t="s">
        <v>264</v>
      </c>
      <c r="D39" s="407" t="s">
        <v>4</v>
      </c>
      <c r="E39" s="77"/>
      <c r="F39" s="280"/>
      <c r="G39" s="392"/>
      <c r="H39" s="308"/>
      <c r="I39" s="392"/>
      <c r="J39" s="513"/>
      <c r="K39" s="392"/>
      <c r="L39" s="513"/>
      <c r="M39" s="392"/>
      <c r="N39" s="513"/>
      <c r="O39" s="41" t="s">
        <v>151</v>
      </c>
      <c r="P39" s="95" t="s">
        <v>120</v>
      </c>
      <c r="Q39" s="539"/>
      <c r="R39" s="158" t="s">
        <v>357</v>
      </c>
      <c r="S39" s="342" t="s">
        <v>619</v>
      </c>
    </row>
    <row r="40" spans="1:19" s="32" customFormat="1" ht="60.75" customHeight="1" thickBot="1">
      <c r="A40" s="648"/>
      <c r="B40" s="410" t="s">
        <v>3</v>
      </c>
      <c r="C40" s="411" t="s">
        <v>265</v>
      </c>
      <c r="D40" s="407" t="s">
        <v>5</v>
      </c>
      <c r="E40" s="20"/>
      <c r="F40" s="281">
        <v>0</v>
      </c>
      <c r="G40" s="386">
        <v>315</v>
      </c>
      <c r="H40" s="274">
        <v>200</v>
      </c>
      <c r="I40" s="386">
        <v>200</v>
      </c>
      <c r="J40" s="506">
        <v>200</v>
      </c>
      <c r="K40" s="386">
        <v>100</v>
      </c>
      <c r="L40" s="506">
        <v>200</v>
      </c>
      <c r="M40" s="386">
        <v>100</v>
      </c>
      <c r="N40" s="506">
        <v>200</v>
      </c>
      <c r="O40" s="36" t="s">
        <v>127</v>
      </c>
      <c r="P40" s="93"/>
      <c r="Q40" s="540"/>
      <c r="R40" s="160" t="s">
        <v>359</v>
      </c>
      <c r="S40" s="161" t="s">
        <v>620</v>
      </c>
    </row>
    <row r="41" spans="5:16" s="32" customFormat="1" ht="14.25" thickTop="1">
      <c r="E41" s="23"/>
      <c r="F41" s="278"/>
      <c r="G41" s="21"/>
      <c r="H41" s="273"/>
      <c r="I41" s="21"/>
      <c r="J41" s="508"/>
      <c r="K41" s="21"/>
      <c r="L41" s="508"/>
      <c r="M41" s="21"/>
      <c r="N41" s="508"/>
      <c r="P41" s="89"/>
    </row>
    <row r="42" spans="1:16" s="32" customFormat="1" ht="18.75" customHeight="1">
      <c r="A42" s="535" t="s">
        <v>15</v>
      </c>
      <c r="B42" s="535"/>
      <c r="C42" s="47" t="s">
        <v>945</v>
      </c>
      <c r="E42" s="23"/>
      <c r="F42" s="278"/>
      <c r="G42" s="21"/>
      <c r="H42" s="273"/>
      <c r="I42" s="21"/>
      <c r="J42" s="508"/>
      <c r="K42" s="21"/>
      <c r="L42" s="508"/>
      <c r="M42" s="21" t="s">
        <v>6</v>
      </c>
      <c r="N42" s="508"/>
      <c r="P42" s="89"/>
    </row>
    <row r="43" spans="1:19" s="32" customFormat="1" ht="12.75" customHeight="1">
      <c r="A43" s="535"/>
      <c r="B43" s="539" t="s">
        <v>1</v>
      </c>
      <c r="C43" s="561" t="s">
        <v>446</v>
      </c>
      <c r="D43" s="35"/>
      <c r="E43" s="546" t="s">
        <v>740</v>
      </c>
      <c r="F43" s="547"/>
      <c r="G43" s="547"/>
      <c r="H43" s="547"/>
      <c r="I43" s="547"/>
      <c r="J43" s="547"/>
      <c r="K43" s="547"/>
      <c r="L43" s="547"/>
      <c r="M43" s="547"/>
      <c r="N43" s="519"/>
      <c r="O43" s="539" t="s">
        <v>121</v>
      </c>
      <c r="P43" s="541" t="s">
        <v>798</v>
      </c>
      <c r="Q43" s="539" t="s">
        <v>41</v>
      </c>
      <c r="R43" s="683" t="s">
        <v>805</v>
      </c>
      <c r="S43" s="684"/>
    </row>
    <row r="44" spans="1:19" s="32" customFormat="1" ht="12.75" customHeight="1">
      <c r="A44" s="535"/>
      <c r="B44" s="540"/>
      <c r="C44" s="562"/>
      <c r="D44" s="36"/>
      <c r="E44" s="20">
        <v>18</v>
      </c>
      <c r="F44" s="279">
        <v>18</v>
      </c>
      <c r="G44" s="389">
        <v>19</v>
      </c>
      <c r="H44" s="270">
        <v>19</v>
      </c>
      <c r="I44" s="389">
        <v>20</v>
      </c>
      <c r="J44" s="510">
        <v>20</v>
      </c>
      <c r="K44" s="389">
        <v>21</v>
      </c>
      <c r="L44" s="510">
        <v>21</v>
      </c>
      <c r="M44" s="401">
        <v>22</v>
      </c>
      <c r="N44" s="506">
        <v>22</v>
      </c>
      <c r="O44" s="540"/>
      <c r="P44" s="542"/>
      <c r="Q44" s="540"/>
      <c r="R44" s="685"/>
      <c r="S44" s="686"/>
    </row>
    <row r="45" spans="1:19" s="32" customFormat="1" ht="60.75" customHeight="1">
      <c r="A45" s="535"/>
      <c r="B45" s="37" t="s">
        <v>2</v>
      </c>
      <c r="C45" s="38" t="s">
        <v>447</v>
      </c>
      <c r="D45" s="39" t="s">
        <v>4</v>
      </c>
      <c r="E45" s="20" t="s">
        <v>8</v>
      </c>
      <c r="F45" s="281"/>
      <c r="G45" s="386" t="s">
        <v>9</v>
      </c>
      <c r="H45" s="274"/>
      <c r="I45" s="388"/>
      <c r="J45" s="509"/>
      <c r="K45" s="388"/>
      <c r="L45" s="509"/>
      <c r="M45" s="388"/>
      <c r="N45" s="509"/>
      <c r="O45" s="34" t="s">
        <v>320</v>
      </c>
      <c r="P45" s="92" t="s">
        <v>320</v>
      </c>
      <c r="Q45" s="539"/>
      <c r="R45" s="158" t="s">
        <v>357</v>
      </c>
      <c r="S45" s="343" t="s">
        <v>74</v>
      </c>
    </row>
    <row r="46" spans="1:19" s="32" customFormat="1" ht="60.75" customHeight="1">
      <c r="A46" s="535"/>
      <c r="B46" s="37" t="s">
        <v>3</v>
      </c>
      <c r="C46" s="38" t="s">
        <v>486</v>
      </c>
      <c r="D46" s="39" t="s">
        <v>5</v>
      </c>
      <c r="E46" s="20"/>
      <c r="F46" s="281"/>
      <c r="G46" s="386">
        <v>10</v>
      </c>
      <c r="H46" s="274">
        <v>10</v>
      </c>
      <c r="I46" s="386">
        <v>10</v>
      </c>
      <c r="J46" s="506">
        <v>10</v>
      </c>
      <c r="K46" s="386">
        <v>10</v>
      </c>
      <c r="L46" s="506">
        <v>10</v>
      </c>
      <c r="M46" s="386">
        <v>10</v>
      </c>
      <c r="N46" s="506">
        <v>10</v>
      </c>
      <c r="O46" s="36" t="s">
        <v>127</v>
      </c>
      <c r="P46" s="93"/>
      <c r="Q46" s="540"/>
      <c r="R46" s="160" t="s">
        <v>359</v>
      </c>
      <c r="S46" s="161" t="s">
        <v>82</v>
      </c>
    </row>
    <row r="47" spans="5:16" s="32" customFormat="1" ht="13.5">
      <c r="E47" s="23"/>
      <c r="F47" s="278"/>
      <c r="G47" s="21"/>
      <c r="H47" s="273"/>
      <c r="I47" s="21"/>
      <c r="J47" s="508"/>
      <c r="K47" s="21"/>
      <c r="L47" s="508"/>
      <c r="M47" s="21"/>
      <c r="N47" s="508"/>
      <c r="P47" s="89"/>
    </row>
    <row r="48" spans="1:16" s="32" customFormat="1" ht="18.75" customHeight="1">
      <c r="A48" s="535" t="s">
        <v>15</v>
      </c>
      <c r="B48" s="535"/>
      <c r="C48" s="47" t="s">
        <v>945</v>
      </c>
      <c r="E48" s="23"/>
      <c r="F48" s="278"/>
      <c r="G48" s="21"/>
      <c r="H48" s="273"/>
      <c r="I48" s="21"/>
      <c r="J48" s="508"/>
      <c r="K48" s="21"/>
      <c r="L48" s="508"/>
      <c r="M48" s="21" t="s">
        <v>6</v>
      </c>
      <c r="N48" s="508"/>
      <c r="P48" s="89"/>
    </row>
    <row r="49" spans="1:19" s="32" customFormat="1" ht="12.75" customHeight="1">
      <c r="A49" s="535"/>
      <c r="B49" s="539" t="s">
        <v>1</v>
      </c>
      <c r="C49" s="561" t="s">
        <v>487</v>
      </c>
      <c r="D49" s="35"/>
      <c r="E49" s="546" t="s">
        <v>740</v>
      </c>
      <c r="F49" s="547"/>
      <c r="G49" s="547"/>
      <c r="H49" s="547"/>
      <c r="I49" s="547"/>
      <c r="J49" s="547"/>
      <c r="K49" s="547"/>
      <c r="L49" s="547"/>
      <c r="M49" s="547"/>
      <c r="N49" s="519"/>
      <c r="O49" s="539" t="s">
        <v>121</v>
      </c>
      <c r="P49" s="541" t="s">
        <v>798</v>
      </c>
      <c r="Q49" s="539" t="s">
        <v>41</v>
      </c>
      <c r="R49" s="683" t="s">
        <v>805</v>
      </c>
      <c r="S49" s="684"/>
    </row>
    <row r="50" spans="1:19" s="32" customFormat="1" ht="12.75" customHeight="1">
      <c r="A50" s="535"/>
      <c r="B50" s="540"/>
      <c r="C50" s="562"/>
      <c r="D50" s="36"/>
      <c r="E50" s="20">
        <v>18</v>
      </c>
      <c r="F50" s="279">
        <v>18</v>
      </c>
      <c r="G50" s="389">
        <v>19</v>
      </c>
      <c r="H50" s="270">
        <v>19</v>
      </c>
      <c r="I50" s="389">
        <v>20</v>
      </c>
      <c r="J50" s="510">
        <v>20</v>
      </c>
      <c r="K50" s="389">
        <v>21</v>
      </c>
      <c r="L50" s="510">
        <v>21</v>
      </c>
      <c r="M50" s="401">
        <v>22</v>
      </c>
      <c r="N50" s="506">
        <v>22</v>
      </c>
      <c r="O50" s="540"/>
      <c r="P50" s="542"/>
      <c r="Q50" s="540"/>
      <c r="R50" s="685"/>
      <c r="S50" s="686"/>
    </row>
    <row r="51" spans="1:19" s="32" customFormat="1" ht="60.75" customHeight="1">
      <c r="A51" s="535"/>
      <c r="B51" s="37" t="s">
        <v>2</v>
      </c>
      <c r="C51" s="38" t="s">
        <v>488</v>
      </c>
      <c r="D51" s="39" t="s">
        <v>4</v>
      </c>
      <c r="E51" s="20" t="s">
        <v>8</v>
      </c>
      <c r="F51" s="281"/>
      <c r="G51" s="386" t="s">
        <v>9</v>
      </c>
      <c r="H51" s="274"/>
      <c r="I51" s="388"/>
      <c r="J51" s="509"/>
      <c r="K51" s="388"/>
      <c r="L51" s="509"/>
      <c r="M51" s="388"/>
      <c r="N51" s="509"/>
      <c r="O51" s="34" t="s">
        <v>320</v>
      </c>
      <c r="P51" s="92" t="s">
        <v>320</v>
      </c>
      <c r="Q51" s="539"/>
      <c r="R51" s="158" t="s">
        <v>357</v>
      </c>
      <c r="S51" s="341" t="s">
        <v>83</v>
      </c>
    </row>
    <row r="52" spans="1:19" s="32" customFormat="1" ht="60.75" customHeight="1">
      <c r="A52" s="535"/>
      <c r="B52" s="37" t="s">
        <v>3</v>
      </c>
      <c r="C52" s="38" t="s">
        <v>489</v>
      </c>
      <c r="D52" s="39" t="s">
        <v>5</v>
      </c>
      <c r="E52" s="20"/>
      <c r="F52" s="281"/>
      <c r="G52" s="386">
        <v>40</v>
      </c>
      <c r="H52" s="274">
        <v>40</v>
      </c>
      <c r="I52" s="386">
        <v>40</v>
      </c>
      <c r="J52" s="506">
        <v>40</v>
      </c>
      <c r="K52" s="386">
        <v>40</v>
      </c>
      <c r="L52" s="506">
        <v>40</v>
      </c>
      <c r="M52" s="386">
        <v>40</v>
      </c>
      <c r="N52" s="506">
        <v>40</v>
      </c>
      <c r="O52" s="36"/>
      <c r="P52" s="93"/>
      <c r="Q52" s="540"/>
      <c r="R52" s="160" t="s">
        <v>359</v>
      </c>
      <c r="S52" s="161" t="s">
        <v>84</v>
      </c>
    </row>
    <row r="53" spans="5:16" s="32" customFormat="1" ht="13.5">
      <c r="E53" s="23"/>
      <c r="F53" s="278"/>
      <c r="G53" s="21"/>
      <c r="H53" s="273"/>
      <c r="I53" s="21"/>
      <c r="J53" s="508"/>
      <c r="K53" s="21"/>
      <c r="L53" s="508"/>
      <c r="M53" s="21"/>
      <c r="N53" s="508"/>
      <c r="P53" s="89"/>
    </row>
    <row r="54" spans="1:16" s="32" customFormat="1" ht="18.75" customHeight="1">
      <c r="A54" s="535" t="s">
        <v>15</v>
      </c>
      <c r="B54" s="535"/>
      <c r="C54" s="47" t="s">
        <v>945</v>
      </c>
      <c r="E54" s="23"/>
      <c r="F54" s="278"/>
      <c r="G54" s="21"/>
      <c r="H54" s="273"/>
      <c r="I54" s="21"/>
      <c r="J54" s="508"/>
      <c r="K54" s="21"/>
      <c r="L54" s="508"/>
      <c r="M54" s="21" t="s">
        <v>6</v>
      </c>
      <c r="N54" s="508"/>
      <c r="P54" s="89"/>
    </row>
    <row r="55" spans="1:19" s="32" customFormat="1" ht="12.75" customHeight="1">
      <c r="A55" s="535"/>
      <c r="B55" s="539" t="s">
        <v>1</v>
      </c>
      <c r="C55" s="539" t="s">
        <v>490</v>
      </c>
      <c r="D55" s="35"/>
      <c r="E55" s="546" t="s">
        <v>740</v>
      </c>
      <c r="F55" s="547"/>
      <c r="G55" s="547"/>
      <c r="H55" s="547"/>
      <c r="I55" s="547"/>
      <c r="J55" s="547"/>
      <c r="K55" s="547"/>
      <c r="L55" s="547"/>
      <c r="M55" s="547"/>
      <c r="N55" s="519"/>
      <c r="O55" s="539" t="s">
        <v>121</v>
      </c>
      <c r="P55" s="541" t="s">
        <v>798</v>
      </c>
      <c r="Q55" s="539" t="s">
        <v>41</v>
      </c>
      <c r="R55" s="683" t="s">
        <v>805</v>
      </c>
      <c r="S55" s="684"/>
    </row>
    <row r="56" spans="1:19" s="32" customFormat="1" ht="12.75" customHeight="1">
      <c r="A56" s="535"/>
      <c r="B56" s="540"/>
      <c r="C56" s="540"/>
      <c r="D56" s="36"/>
      <c r="E56" s="20">
        <v>18</v>
      </c>
      <c r="F56" s="279">
        <v>18</v>
      </c>
      <c r="G56" s="389">
        <v>19</v>
      </c>
      <c r="H56" s="270">
        <v>19</v>
      </c>
      <c r="I56" s="389">
        <v>20</v>
      </c>
      <c r="J56" s="510">
        <v>20</v>
      </c>
      <c r="K56" s="389">
        <v>21</v>
      </c>
      <c r="L56" s="510">
        <v>21</v>
      </c>
      <c r="M56" s="401">
        <v>22</v>
      </c>
      <c r="N56" s="506">
        <v>22</v>
      </c>
      <c r="O56" s="540"/>
      <c r="P56" s="542"/>
      <c r="Q56" s="540"/>
      <c r="R56" s="685"/>
      <c r="S56" s="686"/>
    </row>
    <row r="57" spans="1:19" s="32" customFormat="1" ht="60.75" customHeight="1">
      <c r="A57" s="535"/>
      <c r="B57" s="37" t="s">
        <v>2</v>
      </c>
      <c r="C57" s="38" t="s">
        <v>491</v>
      </c>
      <c r="D57" s="39" t="s">
        <v>4</v>
      </c>
      <c r="E57" s="20" t="s">
        <v>8</v>
      </c>
      <c r="F57" s="281"/>
      <c r="G57" s="386" t="s">
        <v>9</v>
      </c>
      <c r="H57" s="274"/>
      <c r="I57" s="388"/>
      <c r="J57" s="509"/>
      <c r="K57" s="388"/>
      <c r="L57" s="509"/>
      <c r="M57" s="388"/>
      <c r="N57" s="509"/>
      <c r="O57" s="34" t="s">
        <v>320</v>
      </c>
      <c r="P57" s="92" t="s">
        <v>320</v>
      </c>
      <c r="Q57" s="539"/>
      <c r="R57" s="158" t="s">
        <v>357</v>
      </c>
      <c r="S57" s="341" t="s">
        <v>85</v>
      </c>
    </row>
    <row r="58" spans="1:19" s="32" customFormat="1" ht="60.75" customHeight="1">
      <c r="A58" s="535"/>
      <c r="B58" s="37" t="s">
        <v>3</v>
      </c>
      <c r="C58" s="38" t="s">
        <v>486</v>
      </c>
      <c r="D58" s="39" t="s">
        <v>5</v>
      </c>
      <c r="E58" s="20"/>
      <c r="F58" s="281"/>
      <c r="G58" s="386">
        <v>10</v>
      </c>
      <c r="H58" s="274">
        <v>10</v>
      </c>
      <c r="I58" s="386">
        <v>10</v>
      </c>
      <c r="J58" s="506">
        <v>10</v>
      </c>
      <c r="K58" s="386">
        <v>10</v>
      </c>
      <c r="L58" s="506">
        <v>10</v>
      </c>
      <c r="M58" s="386">
        <v>10</v>
      </c>
      <c r="N58" s="506">
        <v>10</v>
      </c>
      <c r="O58" s="36"/>
      <c r="P58" s="93"/>
      <c r="Q58" s="540"/>
      <c r="R58" s="160" t="s">
        <v>359</v>
      </c>
      <c r="S58" s="161" t="s">
        <v>86</v>
      </c>
    </row>
    <row r="59" spans="5:16" s="32" customFormat="1" ht="13.5">
      <c r="E59" s="23"/>
      <c r="F59" s="278"/>
      <c r="G59" s="21"/>
      <c r="H59" s="273"/>
      <c r="I59" s="21"/>
      <c r="J59" s="508"/>
      <c r="K59" s="21"/>
      <c r="L59" s="508"/>
      <c r="M59" s="21"/>
      <c r="N59" s="508"/>
      <c r="P59" s="89"/>
    </row>
    <row r="60" spans="1:16" s="32" customFormat="1" ht="18.75" customHeight="1">
      <c r="A60" s="535" t="s">
        <v>15</v>
      </c>
      <c r="B60" s="535"/>
      <c r="C60" s="47" t="s">
        <v>945</v>
      </c>
      <c r="E60" s="23"/>
      <c r="F60" s="278"/>
      <c r="G60" s="21"/>
      <c r="H60" s="273"/>
      <c r="I60" s="21"/>
      <c r="J60" s="508"/>
      <c r="K60" s="21"/>
      <c r="L60" s="508"/>
      <c r="M60" s="21" t="s">
        <v>6</v>
      </c>
      <c r="N60" s="508"/>
      <c r="P60" s="89"/>
    </row>
    <row r="61" spans="1:19" s="32" customFormat="1" ht="12.75" customHeight="1">
      <c r="A61" s="535"/>
      <c r="B61" s="539" t="s">
        <v>1</v>
      </c>
      <c r="C61" s="561" t="s">
        <v>313</v>
      </c>
      <c r="D61" s="35"/>
      <c r="E61" s="546" t="s">
        <v>740</v>
      </c>
      <c r="F61" s="547"/>
      <c r="G61" s="547"/>
      <c r="H61" s="547"/>
      <c r="I61" s="547"/>
      <c r="J61" s="547"/>
      <c r="K61" s="547"/>
      <c r="L61" s="547"/>
      <c r="M61" s="548"/>
      <c r="N61" s="518"/>
      <c r="O61" s="539" t="s">
        <v>121</v>
      </c>
      <c r="P61" s="541" t="s">
        <v>798</v>
      </c>
      <c r="Q61" s="539" t="s">
        <v>41</v>
      </c>
      <c r="R61" s="683" t="s">
        <v>805</v>
      </c>
      <c r="S61" s="684"/>
    </row>
    <row r="62" spans="1:19" s="32" customFormat="1" ht="12.75" customHeight="1">
      <c r="A62" s="535"/>
      <c r="B62" s="540"/>
      <c r="C62" s="562"/>
      <c r="D62" s="36"/>
      <c r="E62" s="20">
        <v>18</v>
      </c>
      <c r="F62" s="279">
        <v>18</v>
      </c>
      <c r="G62" s="389">
        <v>19</v>
      </c>
      <c r="H62" s="270">
        <v>19</v>
      </c>
      <c r="I62" s="389">
        <v>20</v>
      </c>
      <c r="J62" s="510">
        <v>20</v>
      </c>
      <c r="K62" s="389">
        <v>21</v>
      </c>
      <c r="L62" s="510">
        <v>21</v>
      </c>
      <c r="M62" s="401">
        <v>22</v>
      </c>
      <c r="N62" s="506">
        <v>22</v>
      </c>
      <c r="O62" s="540"/>
      <c r="P62" s="542"/>
      <c r="Q62" s="540"/>
      <c r="R62" s="685"/>
      <c r="S62" s="686"/>
    </row>
    <row r="63" spans="1:19" s="32" customFormat="1" ht="60.75" customHeight="1">
      <c r="A63" s="535"/>
      <c r="B63" s="37" t="s">
        <v>2</v>
      </c>
      <c r="C63" s="38" t="s">
        <v>314</v>
      </c>
      <c r="D63" s="39" t="s">
        <v>4</v>
      </c>
      <c r="E63" s="20" t="s">
        <v>8</v>
      </c>
      <c r="F63" s="281"/>
      <c r="G63" s="386" t="s">
        <v>9</v>
      </c>
      <c r="H63" s="274"/>
      <c r="I63" s="388"/>
      <c r="J63" s="509"/>
      <c r="K63" s="388"/>
      <c r="L63" s="509"/>
      <c r="M63" s="388"/>
      <c r="N63" s="509"/>
      <c r="O63" s="34" t="s">
        <v>320</v>
      </c>
      <c r="P63" s="92" t="s">
        <v>320</v>
      </c>
      <c r="Q63" s="539"/>
      <c r="R63" s="158" t="s">
        <v>357</v>
      </c>
      <c r="S63" s="341" t="s">
        <v>87</v>
      </c>
    </row>
    <row r="64" spans="1:19" s="32" customFormat="1" ht="60.75" customHeight="1">
      <c r="A64" s="535"/>
      <c r="B64" s="37" t="s">
        <v>3</v>
      </c>
      <c r="C64" s="38" t="s">
        <v>315</v>
      </c>
      <c r="D64" s="39" t="s">
        <v>5</v>
      </c>
      <c r="E64" s="20"/>
      <c r="F64" s="281"/>
      <c r="G64" s="386">
        <v>70</v>
      </c>
      <c r="H64" s="274">
        <v>100</v>
      </c>
      <c r="I64" s="386">
        <v>70</v>
      </c>
      <c r="J64" s="506">
        <v>100</v>
      </c>
      <c r="K64" s="386">
        <v>70</v>
      </c>
      <c r="L64" s="506">
        <v>100</v>
      </c>
      <c r="M64" s="386">
        <v>70</v>
      </c>
      <c r="N64" s="506">
        <v>100</v>
      </c>
      <c r="O64" s="36"/>
      <c r="P64" s="93"/>
      <c r="Q64" s="540"/>
      <c r="R64" s="160" t="s">
        <v>359</v>
      </c>
      <c r="S64" s="161" t="s">
        <v>88</v>
      </c>
    </row>
    <row r="65" spans="5:16" s="32" customFormat="1" ht="13.5">
      <c r="E65" s="23"/>
      <c r="F65" s="278"/>
      <c r="G65" s="21"/>
      <c r="H65" s="273"/>
      <c r="I65" s="21"/>
      <c r="J65" s="508"/>
      <c r="K65" s="21"/>
      <c r="L65" s="508"/>
      <c r="M65" s="21"/>
      <c r="N65" s="508"/>
      <c r="P65" s="89"/>
    </row>
    <row r="66" spans="1:16" s="32" customFormat="1" ht="18.75" customHeight="1">
      <c r="A66" s="535" t="s">
        <v>15</v>
      </c>
      <c r="B66" s="535"/>
      <c r="C66" s="47" t="s">
        <v>945</v>
      </c>
      <c r="E66" s="23"/>
      <c r="F66" s="278"/>
      <c r="G66" s="21"/>
      <c r="H66" s="273"/>
      <c r="I66" s="21"/>
      <c r="J66" s="508"/>
      <c r="K66" s="21"/>
      <c r="L66" s="508"/>
      <c r="M66" s="21" t="s">
        <v>6</v>
      </c>
      <c r="N66" s="508"/>
      <c r="P66" s="89"/>
    </row>
    <row r="67" spans="1:19" s="32" customFormat="1" ht="12.75" customHeight="1">
      <c r="A67" s="535"/>
      <c r="B67" s="539" t="s">
        <v>1</v>
      </c>
      <c r="C67" s="639" t="s">
        <v>917</v>
      </c>
      <c r="D67" s="35"/>
      <c r="E67" s="546" t="s">
        <v>740</v>
      </c>
      <c r="F67" s="547"/>
      <c r="G67" s="547"/>
      <c r="H67" s="547"/>
      <c r="I67" s="547"/>
      <c r="J67" s="547"/>
      <c r="K67" s="547"/>
      <c r="L67" s="547"/>
      <c r="M67" s="547"/>
      <c r="N67" s="519"/>
      <c r="O67" s="539" t="s">
        <v>121</v>
      </c>
      <c r="P67" s="541" t="s">
        <v>798</v>
      </c>
      <c r="Q67" s="539" t="s">
        <v>41</v>
      </c>
      <c r="R67" s="683" t="s">
        <v>805</v>
      </c>
      <c r="S67" s="684"/>
    </row>
    <row r="68" spans="1:19" s="32" customFormat="1" ht="12.75" customHeight="1">
      <c r="A68" s="535"/>
      <c r="B68" s="540"/>
      <c r="C68" s="562"/>
      <c r="D68" s="36"/>
      <c r="E68" s="20">
        <v>18</v>
      </c>
      <c r="F68" s="279">
        <v>18</v>
      </c>
      <c r="G68" s="389">
        <v>19</v>
      </c>
      <c r="H68" s="270">
        <v>19</v>
      </c>
      <c r="I68" s="389">
        <v>20</v>
      </c>
      <c r="J68" s="510">
        <v>20</v>
      </c>
      <c r="K68" s="389">
        <v>21</v>
      </c>
      <c r="L68" s="510">
        <v>21</v>
      </c>
      <c r="M68" s="401">
        <v>22</v>
      </c>
      <c r="N68" s="506">
        <v>22</v>
      </c>
      <c r="O68" s="540"/>
      <c r="P68" s="542"/>
      <c r="Q68" s="540"/>
      <c r="R68" s="685"/>
      <c r="S68" s="686"/>
    </row>
    <row r="69" spans="1:19" ht="60.75" customHeight="1">
      <c r="A69" s="535"/>
      <c r="B69" s="37" t="s">
        <v>2</v>
      </c>
      <c r="C69" s="123" t="s">
        <v>129</v>
      </c>
      <c r="D69" s="39" t="s">
        <v>4</v>
      </c>
      <c r="E69" s="156" t="s">
        <v>8</v>
      </c>
      <c r="F69" s="281" t="s">
        <v>9</v>
      </c>
      <c r="G69" s="386"/>
      <c r="H69" s="274"/>
      <c r="I69" s="388"/>
      <c r="J69" s="509"/>
      <c r="K69" s="388"/>
      <c r="L69" s="509"/>
      <c r="M69" s="388"/>
      <c r="N69" s="509"/>
      <c r="O69" s="5" t="s">
        <v>749</v>
      </c>
      <c r="P69" s="5" t="s">
        <v>822</v>
      </c>
      <c r="Q69" s="543"/>
      <c r="R69" s="158" t="s">
        <v>357</v>
      </c>
      <c r="S69" s="341" t="s">
        <v>584</v>
      </c>
    </row>
    <row r="70" spans="1:19" ht="60.75" customHeight="1">
      <c r="A70" s="545"/>
      <c r="B70" s="48" t="s">
        <v>3</v>
      </c>
      <c r="C70" s="49" t="s">
        <v>130</v>
      </c>
      <c r="D70" s="50" t="s">
        <v>5</v>
      </c>
      <c r="E70" s="53"/>
      <c r="F70" s="282">
        <v>959</v>
      </c>
      <c r="G70" s="386"/>
      <c r="H70" s="274">
        <v>3752</v>
      </c>
      <c r="I70" s="393"/>
      <c r="J70" s="514">
        <v>0</v>
      </c>
      <c r="K70" s="386"/>
      <c r="L70" s="506">
        <v>3752</v>
      </c>
      <c r="M70" s="393"/>
      <c r="N70" s="514">
        <v>0</v>
      </c>
      <c r="O70" s="51"/>
      <c r="P70" s="93"/>
      <c r="Q70" s="544"/>
      <c r="R70" s="160" t="s">
        <v>359</v>
      </c>
      <c r="S70" s="161"/>
    </row>
    <row r="71" spans="5:14" ht="13.5">
      <c r="E71" s="23"/>
      <c r="F71" s="278"/>
      <c r="G71" s="21"/>
      <c r="I71" s="21"/>
      <c r="J71" s="508"/>
      <c r="K71" s="21"/>
      <c r="L71" s="508"/>
      <c r="M71" s="21"/>
      <c r="N71" s="508"/>
    </row>
    <row r="72" spans="1:16" s="32" customFormat="1" ht="18.75" customHeight="1">
      <c r="A72" s="545" t="s">
        <v>15</v>
      </c>
      <c r="B72" s="545"/>
      <c r="C72" s="47" t="s">
        <v>945</v>
      </c>
      <c r="E72" s="23"/>
      <c r="F72" s="278"/>
      <c r="G72" s="21"/>
      <c r="H72" s="273"/>
      <c r="I72" s="21"/>
      <c r="J72" s="508"/>
      <c r="K72" s="21"/>
      <c r="L72" s="508"/>
      <c r="M72" s="21" t="s">
        <v>6</v>
      </c>
      <c r="N72" s="508"/>
      <c r="P72" s="89"/>
    </row>
    <row r="73" spans="1:19" s="32" customFormat="1" ht="12.75" customHeight="1">
      <c r="A73" s="535"/>
      <c r="B73" s="539" t="s">
        <v>1</v>
      </c>
      <c r="C73" s="539" t="s">
        <v>574</v>
      </c>
      <c r="D73" s="35"/>
      <c r="E73" s="546" t="s">
        <v>740</v>
      </c>
      <c r="F73" s="547"/>
      <c r="G73" s="547"/>
      <c r="H73" s="547"/>
      <c r="I73" s="547"/>
      <c r="J73" s="547"/>
      <c r="K73" s="547"/>
      <c r="L73" s="547"/>
      <c r="M73" s="547"/>
      <c r="N73" s="519"/>
      <c r="O73" s="539" t="s">
        <v>121</v>
      </c>
      <c r="P73" s="541" t="s">
        <v>798</v>
      </c>
      <c r="Q73" s="539" t="s">
        <v>41</v>
      </c>
      <c r="R73" s="683" t="s">
        <v>805</v>
      </c>
      <c r="S73" s="684"/>
    </row>
    <row r="74" spans="1:19" s="32" customFormat="1" ht="12.75" customHeight="1">
      <c r="A74" s="535"/>
      <c r="B74" s="540"/>
      <c r="C74" s="540"/>
      <c r="D74" s="36"/>
      <c r="E74" s="20">
        <v>18</v>
      </c>
      <c r="F74" s="279">
        <v>18</v>
      </c>
      <c r="G74" s="389">
        <v>19</v>
      </c>
      <c r="H74" s="270">
        <v>19</v>
      </c>
      <c r="I74" s="389">
        <v>20</v>
      </c>
      <c r="J74" s="510">
        <v>20</v>
      </c>
      <c r="K74" s="389">
        <v>21</v>
      </c>
      <c r="L74" s="510">
        <v>21</v>
      </c>
      <c r="M74" s="401">
        <v>22</v>
      </c>
      <c r="N74" s="506">
        <v>22</v>
      </c>
      <c r="O74" s="540"/>
      <c r="P74" s="542"/>
      <c r="Q74" s="540"/>
      <c r="R74" s="685"/>
      <c r="S74" s="686"/>
    </row>
    <row r="75" spans="1:19" ht="60.75" customHeight="1">
      <c r="A75" s="535"/>
      <c r="B75" s="37" t="s">
        <v>2</v>
      </c>
      <c r="C75" s="38" t="s">
        <v>575</v>
      </c>
      <c r="D75" s="39" t="s">
        <v>4</v>
      </c>
      <c r="E75" s="20" t="s">
        <v>9</v>
      </c>
      <c r="F75" s="281"/>
      <c r="G75" s="388"/>
      <c r="H75" s="293"/>
      <c r="I75" s="388"/>
      <c r="J75" s="509"/>
      <c r="K75" s="388"/>
      <c r="L75" s="509"/>
      <c r="M75" s="388"/>
      <c r="N75" s="509"/>
      <c r="O75" s="5" t="s">
        <v>749</v>
      </c>
      <c r="P75" s="5" t="s">
        <v>1003</v>
      </c>
      <c r="Q75" s="543"/>
      <c r="R75" s="158" t="s">
        <v>357</v>
      </c>
      <c r="S75" s="341" t="s">
        <v>552</v>
      </c>
    </row>
    <row r="76" spans="1:19" ht="60.75" customHeight="1">
      <c r="A76" s="545"/>
      <c r="B76" s="48" t="s">
        <v>3</v>
      </c>
      <c r="C76" s="49" t="s">
        <v>113</v>
      </c>
      <c r="D76" s="50" t="s">
        <v>5</v>
      </c>
      <c r="E76" s="20">
        <v>32</v>
      </c>
      <c r="F76" s="281">
        <v>32</v>
      </c>
      <c r="G76" s="386">
        <v>64</v>
      </c>
      <c r="H76" s="274">
        <v>64</v>
      </c>
      <c r="I76" s="386">
        <v>64</v>
      </c>
      <c r="J76" s="506">
        <v>64</v>
      </c>
      <c r="K76" s="386">
        <v>64</v>
      </c>
      <c r="L76" s="506">
        <v>64</v>
      </c>
      <c r="M76" s="386">
        <v>64</v>
      </c>
      <c r="N76" s="506">
        <v>64</v>
      </c>
      <c r="O76" s="51"/>
      <c r="P76" s="93"/>
      <c r="Q76" s="544"/>
      <c r="R76" s="160" t="s">
        <v>359</v>
      </c>
      <c r="S76" s="161"/>
    </row>
    <row r="77" spans="5:14" ht="13.5">
      <c r="E77" s="23"/>
      <c r="F77" s="278"/>
      <c r="G77" s="21"/>
      <c r="I77" s="21"/>
      <c r="J77" s="508"/>
      <c r="K77" s="21"/>
      <c r="L77" s="508"/>
      <c r="M77" s="21"/>
      <c r="N77" s="508"/>
    </row>
    <row r="78" spans="1:16" s="32" customFormat="1" ht="18.75" customHeight="1">
      <c r="A78" s="602" t="s">
        <v>15</v>
      </c>
      <c r="B78" s="602"/>
      <c r="C78" s="70" t="s">
        <v>945</v>
      </c>
      <c r="E78" s="23"/>
      <c r="F78" s="278"/>
      <c r="G78" s="21"/>
      <c r="H78" s="273"/>
      <c r="I78" s="21"/>
      <c r="J78" s="508"/>
      <c r="K78" s="21"/>
      <c r="L78" s="508"/>
      <c r="M78" s="21" t="s">
        <v>6</v>
      </c>
      <c r="N78" s="508"/>
      <c r="P78" s="89"/>
    </row>
    <row r="79" spans="1:19" s="32" customFormat="1" ht="12.75" customHeight="1">
      <c r="A79" s="601"/>
      <c r="B79" s="526" t="s">
        <v>1</v>
      </c>
      <c r="C79" s="552" t="s">
        <v>40</v>
      </c>
      <c r="D79" s="35"/>
      <c r="E79" s="546" t="s">
        <v>740</v>
      </c>
      <c r="F79" s="547"/>
      <c r="G79" s="547"/>
      <c r="H79" s="547"/>
      <c r="I79" s="547"/>
      <c r="J79" s="547"/>
      <c r="K79" s="547"/>
      <c r="L79" s="547"/>
      <c r="M79" s="547"/>
      <c r="N79" s="519"/>
      <c r="O79" s="539" t="s">
        <v>121</v>
      </c>
      <c r="P79" s="541" t="s">
        <v>798</v>
      </c>
      <c r="Q79" s="539" t="s">
        <v>41</v>
      </c>
      <c r="R79" s="683" t="s">
        <v>805</v>
      </c>
      <c r="S79" s="684"/>
    </row>
    <row r="80" spans="1:19" s="32" customFormat="1" ht="12.75" customHeight="1">
      <c r="A80" s="601"/>
      <c r="B80" s="527"/>
      <c r="C80" s="553"/>
      <c r="D80" s="36"/>
      <c r="E80" s="20">
        <v>18</v>
      </c>
      <c r="F80" s="279">
        <v>18</v>
      </c>
      <c r="G80" s="389">
        <v>19</v>
      </c>
      <c r="H80" s="270">
        <v>19</v>
      </c>
      <c r="I80" s="389">
        <v>20</v>
      </c>
      <c r="J80" s="510">
        <v>20</v>
      </c>
      <c r="K80" s="389">
        <v>21</v>
      </c>
      <c r="L80" s="510">
        <v>21</v>
      </c>
      <c r="M80" s="401">
        <v>22</v>
      </c>
      <c r="N80" s="506">
        <v>22</v>
      </c>
      <c r="O80" s="540"/>
      <c r="P80" s="542"/>
      <c r="Q80" s="540"/>
      <c r="R80" s="690"/>
      <c r="S80" s="691"/>
    </row>
    <row r="81" spans="1:19" ht="60.75" customHeight="1">
      <c r="A81" s="601"/>
      <c r="B81" s="252" t="s">
        <v>2</v>
      </c>
      <c r="C81" s="98" t="s">
        <v>372</v>
      </c>
      <c r="D81" s="39" t="s">
        <v>4</v>
      </c>
      <c r="E81" s="20" t="s">
        <v>8</v>
      </c>
      <c r="F81" s="281"/>
      <c r="G81" s="388"/>
      <c r="H81" s="293"/>
      <c r="I81" s="388"/>
      <c r="J81" s="509"/>
      <c r="K81" s="388"/>
      <c r="L81" s="509"/>
      <c r="M81" s="388"/>
      <c r="N81" s="509"/>
      <c r="O81" s="134" t="s">
        <v>374</v>
      </c>
      <c r="P81" s="6"/>
      <c r="Q81" s="543"/>
      <c r="R81" s="158" t="s">
        <v>357</v>
      </c>
      <c r="S81" s="168" t="s">
        <v>30</v>
      </c>
    </row>
    <row r="82" spans="1:19" ht="60.75" customHeight="1">
      <c r="A82" s="602"/>
      <c r="B82" s="253" t="s">
        <v>3</v>
      </c>
      <c r="C82" s="254" t="s">
        <v>373</v>
      </c>
      <c r="D82" s="50" t="s">
        <v>5</v>
      </c>
      <c r="E82" s="20"/>
      <c r="F82" s="281">
        <v>0</v>
      </c>
      <c r="G82" s="386"/>
      <c r="H82" s="274">
        <v>0</v>
      </c>
      <c r="I82" s="386"/>
      <c r="J82" s="506">
        <v>0</v>
      </c>
      <c r="K82" s="386"/>
      <c r="L82" s="506">
        <v>0</v>
      </c>
      <c r="M82" s="386"/>
      <c r="N82" s="506">
        <v>0</v>
      </c>
      <c r="O82" s="51"/>
      <c r="P82" s="93"/>
      <c r="Q82" s="544"/>
      <c r="R82" s="160" t="s">
        <v>359</v>
      </c>
      <c r="S82" s="161" t="s">
        <v>31</v>
      </c>
    </row>
    <row r="83" spans="5:14" ht="13.5">
      <c r="E83" s="23"/>
      <c r="F83" s="278"/>
      <c r="G83" s="21"/>
      <c r="I83" s="21"/>
      <c r="J83" s="508"/>
      <c r="K83" s="21"/>
      <c r="L83" s="508"/>
      <c r="M83" s="21"/>
      <c r="N83" s="508"/>
    </row>
    <row r="84" spans="1:16" s="32" customFormat="1" ht="18.75" customHeight="1">
      <c r="A84" s="545" t="s">
        <v>15</v>
      </c>
      <c r="B84" s="545"/>
      <c r="C84" s="47" t="s">
        <v>945</v>
      </c>
      <c r="E84" s="23"/>
      <c r="F84" s="278"/>
      <c r="G84" s="21"/>
      <c r="H84" s="273"/>
      <c r="I84" s="21"/>
      <c r="J84" s="508"/>
      <c r="K84" s="21"/>
      <c r="L84" s="508"/>
      <c r="M84" s="21" t="s">
        <v>6</v>
      </c>
      <c r="N84" s="508"/>
      <c r="P84" s="89"/>
    </row>
    <row r="85" spans="1:19" s="32" customFormat="1" ht="12.75" customHeight="1">
      <c r="A85" s="535"/>
      <c r="B85" s="539" t="s">
        <v>1</v>
      </c>
      <c r="C85" s="539" t="s">
        <v>882</v>
      </c>
      <c r="D85" s="35"/>
      <c r="E85" s="546" t="s">
        <v>740</v>
      </c>
      <c r="F85" s="547"/>
      <c r="G85" s="547"/>
      <c r="H85" s="547"/>
      <c r="I85" s="547"/>
      <c r="J85" s="547"/>
      <c r="K85" s="547"/>
      <c r="L85" s="547"/>
      <c r="M85" s="547"/>
      <c r="N85" s="519"/>
      <c r="O85" s="539" t="s">
        <v>121</v>
      </c>
      <c r="P85" s="541" t="s">
        <v>798</v>
      </c>
      <c r="Q85" s="539" t="s">
        <v>41</v>
      </c>
      <c r="R85" s="683" t="s">
        <v>805</v>
      </c>
      <c r="S85" s="684"/>
    </row>
    <row r="86" spans="1:19" s="32" customFormat="1" ht="12.75" customHeight="1">
      <c r="A86" s="535"/>
      <c r="B86" s="540"/>
      <c r="C86" s="540"/>
      <c r="D86" s="36"/>
      <c r="E86" s="20">
        <v>18</v>
      </c>
      <c r="F86" s="279">
        <v>18</v>
      </c>
      <c r="G86" s="389">
        <v>19</v>
      </c>
      <c r="H86" s="270">
        <v>19</v>
      </c>
      <c r="I86" s="389">
        <v>20</v>
      </c>
      <c r="J86" s="510">
        <v>20</v>
      </c>
      <c r="K86" s="389">
        <v>21</v>
      </c>
      <c r="L86" s="510">
        <v>21</v>
      </c>
      <c r="M86" s="401">
        <v>22</v>
      </c>
      <c r="N86" s="506">
        <v>22</v>
      </c>
      <c r="O86" s="540"/>
      <c r="P86" s="542"/>
      <c r="Q86" s="540"/>
      <c r="R86" s="685"/>
      <c r="S86" s="686"/>
    </row>
    <row r="87" spans="1:19" ht="60.75" customHeight="1">
      <c r="A87" s="535"/>
      <c r="B87" s="37" t="s">
        <v>2</v>
      </c>
      <c r="C87" s="38" t="s">
        <v>883</v>
      </c>
      <c r="D87" s="39" t="s">
        <v>4</v>
      </c>
      <c r="E87" s="20" t="s">
        <v>4</v>
      </c>
      <c r="F87" s="281"/>
      <c r="G87" s="386" t="s">
        <v>884</v>
      </c>
      <c r="H87" s="274"/>
      <c r="I87" s="386" t="s">
        <v>9</v>
      </c>
      <c r="J87" s="506"/>
      <c r="K87" s="388"/>
      <c r="L87" s="509"/>
      <c r="M87" s="388"/>
      <c r="N87" s="509"/>
      <c r="O87" s="5" t="s">
        <v>125</v>
      </c>
      <c r="P87" s="5" t="s">
        <v>881</v>
      </c>
      <c r="Q87" s="543"/>
      <c r="R87" s="158" t="s">
        <v>357</v>
      </c>
      <c r="S87" s="161" t="s">
        <v>140</v>
      </c>
    </row>
    <row r="88" spans="1:19" ht="60.75" customHeight="1">
      <c r="A88" s="545"/>
      <c r="B88" s="48" t="s">
        <v>3</v>
      </c>
      <c r="C88" s="49" t="s">
        <v>885</v>
      </c>
      <c r="D88" s="50" t="s">
        <v>5</v>
      </c>
      <c r="E88" s="20"/>
      <c r="F88" s="281">
        <v>0</v>
      </c>
      <c r="G88" s="386"/>
      <c r="H88" s="274">
        <v>0</v>
      </c>
      <c r="I88" s="386">
        <v>120</v>
      </c>
      <c r="J88" s="506">
        <v>120</v>
      </c>
      <c r="K88" s="386">
        <v>120</v>
      </c>
      <c r="L88" s="506">
        <v>120</v>
      </c>
      <c r="M88" s="386">
        <v>120</v>
      </c>
      <c r="N88" s="506">
        <v>120</v>
      </c>
      <c r="O88" s="51"/>
      <c r="P88" s="93"/>
      <c r="Q88" s="544"/>
      <c r="R88" s="160" t="s">
        <v>359</v>
      </c>
      <c r="S88" s="161" t="s">
        <v>141</v>
      </c>
    </row>
    <row r="89" spans="1:14" ht="13.5">
      <c r="A89" s="54"/>
      <c r="B89" s="55"/>
      <c r="C89" s="56"/>
      <c r="D89" s="57"/>
      <c r="E89" s="26"/>
      <c r="F89" s="283"/>
      <c r="G89" s="385"/>
      <c r="H89" s="272"/>
      <c r="I89" s="385"/>
      <c r="J89" s="505"/>
      <c r="K89" s="385"/>
      <c r="L89" s="505"/>
      <c r="M89" s="385"/>
      <c r="N89" s="505"/>
    </row>
    <row r="90" spans="1:16" s="32" customFormat="1" ht="18.75" customHeight="1">
      <c r="A90" s="545" t="s">
        <v>15</v>
      </c>
      <c r="B90" s="545"/>
      <c r="C90" s="47" t="s">
        <v>945</v>
      </c>
      <c r="E90" s="23"/>
      <c r="F90" s="278"/>
      <c r="G90" s="21"/>
      <c r="H90" s="273"/>
      <c r="I90" s="21"/>
      <c r="J90" s="508"/>
      <c r="K90" s="21"/>
      <c r="L90" s="508"/>
      <c r="M90" s="21" t="s">
        <v>6</v>
      </c>
      <c r="N90" s="508"/>
      <c r="P90" s="89"/>
    </row>
    <row r="91" spans="1:19" s="32" customFormat="1" ht="12.75" customHeight="1">
      <c r="A91" s="535"/>
      <c r="B91" s="539" t="s">
        <v>1</v>
      </c>
      <c r="C91" s="524" t="s">
        <v>95</v>
      </c>
      <c r="D91" s="35"/>
      <c r="E91" s="546" t="s">
        <v>740</v>
      </c>
      <c r="F91" s="547"/>
      <c r="G91" s="547"/>
      <c r="H91" s="547"/>
      <c r="I91" s="547"/>
      <c r="J91" s="547"/>
      <c r="K91" s="547"/>
      <c r="L91" s="547"/>
      <c r="M91" s="547"/>
      <c r="N91" s="519"/>
      <c r="O91" s="539" t="s">
        <v>121</v>
      </c>
      <c r="P91" s="541" t="s">
        <v>798</v>
      </c>
      <c r="Q91" s="539" t="s">
        <v>41</v>
      </c>
      <c r="R91" s="683" t="s">
        <v>805</v>
      </c>
      <c r="S91" s="684"/>
    </row>
    <row r="92" spans="1:19" s="32" customFormat="1" ht="12.75" customHeight="1">
      <c r="A92" s="535"/>
      <c r="B92" s="540"/>
      <c r="C92" s="540"/>
      <c r="D92" s="36"/>
      <c r="E92" s="20">
        <v>18</v>
      </c>
      <c r="F92" s="279">
        <v>18</v>
      </c>
      <c r="G92" s="389">
        <v>19</v>
      </c>
      <c r="H92" s="270">
        <v>19</v>
      </c>
      <c r="I92" s="389">
        <v>20</v>
      </c>
      <c r="J92" s="510">
        <v>20</v>
      </c>
      <c r="K92" s="389">
        <v>21</v>
      </c>
      <c r="L92" s="510">
        <v>21</v>
      </c>
      <c r="M92" s="401">
        <v>22</v>
      </c>
      <c r="N92" s="506">
        <v>22</v>
      </c>
      <c r="O92" s="540"/>
      <c r="P92" s="542"/>
      <c r="Q92" s="540"/>
      <c r="R92" s="685"/>
      <c r="S92" s="686"/>
    </row>
    <row r="93" spans="1:19" ht="60.75" customHeight="1">
      <c r="A93" s="535"/>
      <c r="B93" s="37" t="s">
        <v>2</v>
      </c>
      <c r="C93" s="123" t="s">
        <v>96</v>
      </c>
      <c r="D93" s="39" t="s">
        <v>4</v>
      </c>
      <c r="E93" s="68" t="s">
        <v>97</v>
      </c>
      <c r="F93" s="284"/>
      <c r="G93" s="388"/>
      <c r="H93" s="293"/>
      <c r="I93" s="388"/>
      <c r="J93" s="509"/>
      <c r="K93" s="388"/>
      <c r="L93" s="509"/>
      <c r="M93" s="388"/>
      <c r="N93" s="509"/>
      <c r="O93" s="5" t="s">
        <v>102</v>
      </c>
      <c r="P93" s="5" t="s">
        <v>102</v>
      </c>
      <c r="Q93" s="543"/>
      <c r="R93" s="158" t="s">
        <v>357</v>
      </c>
      <c r="S93" s="344" t="s">
        <v>801</v>
      </c>
    </row>
    <row r="94" spans="1:19" ht="67.5">
      <c r="A94" s="545"/>
      <c r="B94" s="48" t="s">
        <v>3</v>
      </c>
      <c r="C94" s="49" t="s">
        <v>98</v>
      </c>
      <c r="D94" s="50" t="s">
        <v>5</v>
      </c>
      <c r="E94" s="53">
        <v>800</v>
      </c>
      <c r="F94" s="282">
        <v>800</v>
      </c>
      <c r="G94" s="393">
        <v>2000</v>
      </c>
      <c r="H94" s="299">
        <v>1200</v>
      </c>
      <c r="I94" s="393">
        <v>2000</v>
      </c>
      <c r="J94" s="514">
        <v>2000</v>
      </c>
      <c r="K94" s="393">
        <v>2000</v>
      </c>
      <c r="L94" s="514">
        <v>2000</v>
      </c>
      <c r="M94" s="393">
        <v>2000</v>
      </c>
      <c r="N94" s="514">
        <v>2000</v>
      </c>
      <c r="O94" s="51"/>
      <c r="P94" s="93"/>
      <c r="Q94" s="544"/>
      <c r="R94" s="160" t="s">
        <v>359</v>
      </c>
      <c r="S94" s="344" t="s">
        <v>802</v>
      </c>
    </row>
    <row r="95" spans="5:14" ht="13.5">
      <c r="E95" s="23"/>
      <c r="F95" s="278"/>
      <c r="G95" s="21"/>
      <c r="I95" s="21"/>
      <c r="J95" s="508"/>
      <c r="K95" s="21"/>
      <c r="L95" s="508"/>
      <c r="M95" s="21"/>
      <c r="N95" s="508"/>
    </row>
    <row r="96" spans="1:16" s="32" customFormat="1" ht="18.75" customHeight="1">
      <c r="A96" s="545" t="s">
        <v>15</v>
      </c>
      <c r="B96" s="545"/>
      <c r="C96" s="47" t="s">
        <v>945</v>
      </c>
      <c r="E96" s="23"/>
      <c r="F96" s="278"/>
      <c r="G96" s="21"/>
      <c r="H96" s="273"/>
      <c r="I96" s="21"/>
      <c r="J96" s="508"/>
      <c r="K96" s="21"/>
      <c r="L96" s="508"/>
      <c r="M96" s="21" t="s">
        <v>6</v>
      </c>
      <c r="N96" s="508"/>
      <c r="P96" s="89"/>
    </row>
    <row r="97" spans="1:19" s="32" customFormat="1" ht="12.75" customHeight="1">
      <c r="A97" s="535"/>
      <c r="B97" s="539" t="s">
        <v>1</v>
      </c>
      <c r="C97" s="539" t="s">
        <v>762</v>
      </c>
      <c r="D97" s="35"/>
      <c r="E97" s="550" t="s">
        <v>740</v>
      </c>
      <c r="F97" s="547"/>
      <c r="G97" s="547"/>
      <c r="H97" s="547"/>
      <c r="I97" s="547"/>
      <c r="J97" s="547"/>
      <c r="K97" s="547"/>
      <c r="L97" s="547"/>
      <c r="M97" s="547"/>
      <c r="N97" s="519"/>
      <c r="O97" s="539" t="s">
        <v>121</v>
      </c>
      <c r="P97" s="541" t="s">
        <v>798</v>
      </c>
      <c r="Q97" s="539" t="s">
        <v>41</v>
      </c>
      <c r="R97" s="683" t="s">
        <v>805</v>
      </c>
      <c r="S97" s="684"/>
    </row>
    <row r="98" spans="1:19" s="32" customFormat="1" ht="12.75" customHeight="1">
      <c r="A98" s="535"/>
      <c r="B98" s="540"/>
      <c r="C98" s="540"/>
      <c r="D98" s="36"/>
      <c r="E98" s="20">
        <v>18</v>
      </c>
      <c r="F98" s="279">
        <v>18</v>
      </c>
      <c r="G98" s="389">
        <v>19</v>
      </c>
      <c r="H98" s="270">
        <v>19</v>
      </c>
      <c r="I98" s="389">
        <v>20</v>
      </c>
      <c r="J98" s="510">
        <v>20</v>
      </c>
      <c r="K98" s="389">
        <v>21</v>
      </c>
      <c r="L98" s="510">
        <v>21</v>
      </c>
      <c r="M98" s="401">
        <v>22</v>
      </c>
      <c r="N98" s="506">
        <v>22</v>
      </c>
      <c r="O98" s="540"/>
      <c r="P98" s="542"/>
      <c r="Q98" s="540"/>
      <c r="R98" s="685"/>
      <c r="S98" s="686"/>
    </row>
    <row r="99" spans="1:19" s="32" customFormat="1" ht="60.75" customHeight="1">
      <c r="A99" s="535"/>
      <c r="B99" s="37" t="s">
        <v>2</v>
      </c>
      <c r="C99" s="38" t="s">
        <v>522</v>
      </c>
      <c r="D99" s="39" t="s">
        <v>4</v>
      </c>
      <c r="E99" s="20" t="s">
        <v>8</v>
      </c>
      <c r="F99" s="281"/>
      <c r="G99" s="386" t="s">
        <v>9</v>
      </c>
      <c r="H99" s="274"/>
      <c r="I99" s="388"/>
      <c r="J99" s="509"/>
      <c r="K99" s="388"/>
      <c r="L99" s="509"/>
      <c r="M99" s="388"/>
      <c r="N99" s="509"/>
      <c r="O99" s="34" t="s">
        <v>528</v>
      </c>
      <c r="P99" s="92" t="s">
        <v>528</v>
      </c>
      <c r="Q99" s="539"/>
      <c r="R99" s="158" t="s">
        <v>357</v>
      </c>
      <c r="S99" s="161" t="s">
        <v>962</v>
      </c>
    </row>
    <row r="100" spans="1:19" s="32" customFormat="1" ht="60.75" customHeight="1">
      <c r="A100" s="535"/>
      <c r="B100" s="37" t="s">
        <v>3</v>
      </c>
      <c r="C100" s="38" t="s">
        <v>523</v>
      </c>
      <c r="D100" s="39" t="s">
        <v>5</v>
      </c>
      <c r="E100" s="20"/>
      <c r="F100" s="281"/>
      <c r="G100" s="386"/>
      <c r="H100" s="274"/>
      <c r="I100" s="386"/>
      <c r="J100" s="506"/>
      <c r="K100" s="386"/>
      <c r="L100" s="506"/>
      <c r="M100" s="386"/>
      <c r="N100" s="506"/>
      <c r="O100" s="36"/>
      <c r="P100" s="93"/>
      <c r="Q100" s="540"/>
      <c r="R100" s="160" t="s">
        <v>359</v>
      </c>
      <c r="S100" s="161" t="s">
        <v>963</v>
      </c>
    </row>
    <row r="101" spans="5:16" s="32" customFormat="1" ht="13.5">
      <c r="E101" s="23"/>
      <c r="F101" s="278"/>
      <c r="G101" s="21"/>
      <c r="H101" s="273"/>
      <c r="I101" s="21"/>
      <c r="J101" s="508"/>
      <c r="K101" s="21"/>
      <c r="L101" s="508"/>
      <c r="M101" s="21"/>
      <c r="N101" s="508"/>
      <c r="P101" s="89"/>
    </row>
    <row r="102" spans="1:16" s="32" customFormat="1" ht="18.75" customHeight="1">
      <c r="A102" s="535" t="s">
        <v>15</v>
      </c>
      <c r="B102" s="535"/>
      <c r="C102" s="47" t="s">
        <v>945</v>
      </c>
      <c r="E102" s="23"/>
      <c r="F102" s="278"/>
      <c r="G102" s="21"/>
      <c r="H102" s="273"/>
      <c r="I102" s="21"/>
      <c r="J102" s="508"/>
      <c r="K102" s="21"/>
      <c r="L102" s="508"/>
      <c r="M102" s="21" t="s">
        <v>6</v>
      </c>
      <c r="N102" s="508"/>
      <c r="P102" s="89"/>
    </row>
    <row r="103" spans="1:19" s="32" customFormat="1" ht="12.75" customHeight="1">
      <c r="A103" s="535"/>
      <c r="B103" s="539" t="s">
        <v>1</v>
      </c>
      <c r="C103" s="539" t="s">
        <v>17</v>
      </c>
      <c r="D103" s="35"/>
      <c r="E103" s="546" t="s">
        <v>740</v>
      </c>
      <c r="F103" s="547"/>
      <c r="G103" s="547"/>
      <c r="H103" s="547"/>
      <c r="I103" s="547"/>
      <c r="J103" s="547"/>
      <c r="K103" s="547"/>
      <c r="L103" s="547"/>
      <c r="M103" s="547"/>
      <c r="N103" s="519"/>
      <c r="O103" s="539" t="s">
        <v>121</v>
      </c>
      <c r="P103" s="541" t="s">
        <v>798</v>
      </c>
      <c r="Q103" s="539" t="s">
        <v>41</v>
      </c>
      <c r="R103" s="683" t="s">
        <v>805</v>
      </c>
      <c r="S103" s="684"/>
    </row>
    <row r="104" spans="1:19" s="32" customFormat="1" ht="12.75" customHeight="1">
      <c r="A104" s="535"/>
      <c r="B104" s="540"/>
      <c r="C104" s="540"/>
      <c r="D104" s="36"/>
      <c r="E104" s="20">
        <v>18</v>
      </c>
      <c r="F104" s="279">
        <v>18</v>
      </c>
      <c r="G104" s="389">
        <v>19</v>
      </c>
      <c r="H104" s="270">
        <v>19</v>
      </c>
      <c r="I104" s="389">
        <v>20</v>
      </c>
      <c r="J104" s="510">
        <v>20</v>
      </c>
      <c r="K104" s="389">
        <v>21</v>
      </c>
      <c r="L104" s="510">
        <v>21</v>
      </c>
      <c r="M104" s="401">
        <v>22</v>
      </c>
      <c r="N104" s="506">
        <v>22</v>
      </c>
      <c r="O104" s="540"/>
      <c r="P104" s="542"/>
      <c r="Q104" s="540"/>
      <c r="R104" s="685"/>
      <c r="S104" s="686"/>
    </row>
    <row r="105" spans="1:19" s="32" customFormat="1" ht="60.75" customHeight="1">
      <c r="A105" s="535"/>
      <c r="B105" s="37" t="s">
        <v>2</v>
      </c>
      <c r="C105" s="38" t="s">
        <v>18</v>
      </c>
      <c r="D105" s="39" t="s">
        <v>4</v>
      </c>
      <c r="E105" s="68" t="s">
        <v>737</v>
      </c>
      <c r="F105" s="284"/>
      <c r="G105" s="388"/>
      <c r="H105" s="293"/>
      <c r="I105" s="388"/>
      <c r="J105" s="509"/>
      <c r="K105" s="388"/>
      <c r="L105" s="509"/>
      <c r="M105" s="388"/>
      <c r="N105" s="509"/>
      <c r="O105" s="34" t="s">
        <v>749</v>
      </c>
      <c r="P105" s="92" t="s">
        <v>749</v>
      </c>
      <c r="Q105" s="539"/>
      <c r="R105" s="158" t="s">
        <v>357</v>
      </c>
      <c r="S105" s="161" t="s">
        <v>775</v>
      </c>
    </row>
    <row r="106" spans="1:19" s="32" customFormat="1" ht="60.75" customHeight="1">
      <c r="A106" s="535"/>
      <c r="B106" s="37" t="s">
        <v>3</v>
      </c>
      <c r="C106" s="123" t="s">
        <v>748</v>
      </c>
      <c r="D106" s="39" t="s">
        <v>5</v>
      </c>
      <c r="E106" s="73">
        <v>2100</v>
      </c>
      <c r="F106" s="285">
        <v>0</v>
      </c>
      <c r="G106" s="390">
        <v>2700</v>
      </c>
      <c r="H106" s="275">
        <v>0</v>
      </c>
      <c r="I106" s="390">
        <v>2700</v>
      </c>
      <c r="J106" s="511">
        <v>0</v>
      </c>
      <c r="K106" s="390">
        <v>2700</v>
      </c>
      <c r="L106" s="511">
        <v>0</v>
      </c>
      <c r="M106" s="390">
        <v>2700</v>
      </c>
      <c r="N106" s="511">
        <v>0</v>
      </c>
      <c r="O106" s="36"/>
      <c r="P106" s="93"/>
      <c r="Q106" s="540"/>
      <c r="R106" s="160" t="s">
        <v>359</v>
      </c>
      <c r="S106" s="161"/>
    </row>
    <row r="107" spans="1:16" s="32" customFormat="1" ht="13.5" customHeight="1">
      <c r="A107" s="58"/>
      <c r="B107" s="59"/>
      <c r="C107" s="60"/>
      <c r="D107" s="45"/>
      <c r="E107" s="26"/>
      <c r="F107" s="283"/>
      <c r="G107" s="385"/>
      <c r="H107" s="272"/>
      <c r="I107" s="385"/>
      <c r="J107" s="505"/>
      <c r="K107" s="385"/>
      <c r="L107" s="505"/>
      <c r="M107" s="385"/>
      <c r="N107" s="505"/>
      <c r="P107" s="89"/>
    </row>
    <row r="108" spans="1:16" s="32" customFormat="1" ht="18.75" customHeight="1">
      <c r="A108" s="535" t="s">
        <v>15</v>
      </c>
      <c r="B108" s="535"/>
      <c r="C108" s="47" t="s">
        <v>945</v>
      </c>
      <c r="E108" s="23"/>
      <c r="F108" s="278"/>
      <c r="G108" s="21"/>
      <c r="H108" s="273"/>
      <c r="I108" s="21"/>
      <c r="J108" s="508"/>
      <c r="K108" s="21"/>
      <c r="L108" s="508"/>
      <c r="M108" s="21" t="s">
        <v>6</v>
      </c>
      <c r="N108" s="508"/>
      <c r="P108" s="89"/>
    </row>
    <row r="109" spans="1:19" s="32" customFormat="1" ht="12.75" customHeight="1">
      <c r="A109" s="535"/>
      <c r="B109" s="539" t="s">
        <v>1</v>
      </c>
      <c r="C109" s="539" t="s">
        <v>496</v>
      </c>
      <c r="D109" s="35"/>
      <c r="E109" s="546" t="s">
        <v>740</v>
      </c>
      <c r="F109" s="547"/>
      <c r="G109" s="547"/>
      <c r="H109" s="547"/>
      <c r="I109" s="547"/>
      <c r="J109" s="547"/>
      <c r="K109" s="547"/>
      <c r="L109" s="547"/>
      <c r="M109" s="547"/>
      <c r="N109" s="519"/>
      <c r="O109" s="539" t="s">
        <v>121</v>
      </c>
      <c r="P109" s="541" t="s">
        <v>798</v>
      </c>
      <c r="Q109" s="539" t="s">
        <v>41</v>
      </c>
      <c r="R109" s="683" t="s">
        <v>805</v>
      </c>
      <c r="S109" s="684"/>
    </row>
    <row r="110" spans="1:19" s="32" customFormat="1" ht="12.75" customHeight="1">
      <c r="A110" s="535"/>
      <c r="B110" s="540"/>
      <c r="C110" s="540"/>
      <c r="D110" s="36"/>
      <c r="E110" s="20">
        <v>18</v>
      </c>
      <c r="F110" s="279">
        <v>18</v>
      </c>
      <c r="G110" s="389">
        <v>19</v>
      </c>
      <c r="H110" s="270">
        <v>19</v>
      </c>
      <c r="I110" s="389">
        <v>20</v>
      </c>
      <c r="J110" s="510">
        <v>20</v>
      </c>
      <c r="K110" s="389">
        <v>21</v>
      </c>
      <c r="L110" s="510">
        <v>21</v>
      </c>
      <c r="M110" s="401">
        <v>22</v>
      </c>
      <c r="N110" s="506">
        <v>22</v>
      </c>
      <c r="O110" s="540"/>
      <c r="P110" s="542"/>
      <c r="Q110" s="540"/>
      <c r="R110" s="685"/>
      <c r="S110" s="686"/>
    </row>
    <row r="111" spans="1:19" s="32" customFormat="1" ht="60.75" customHeight="1">
      <c r="A111" s="535"/>
      <c r="B111" s="37" t="s">
        <v>2</v>
      </c>
      <c r="C111" s="38" t="s">
        <v>142</v>
      </c>
      <c r="D111" s="39" t="s">
        <v>4</v>
      </c>
      <c r="E111" s="20" t="s">
        <v>143</v>
      </c>
      <c r="F111" s="283" t="s">
        <v>9</v>
      </c>
      <c r="G111" s="388"/>
      <c r="H111" s="273"/>
      <c r="I111" s="388"/>
      <c r="J111" s="509"/>
      <c r="K111" s="388"/>
      <c r="L111" s="509"/>
      <c r="M111" s="388"/>
      <c r="N111" s="509"/>
      <c r="O111" s="34" t="s">
        <v>499</v>
      </c>
      <c r="P111" s="92" t="s">
        <v>499</v>
      </c>
      <c r="Q111" s="530"/>
      <c r="R111" s="158" t="s">
        <v>357</v>
      </c>
      <c r="S111" s="342" t="s">
        <v>117</v>
      </c>
    </row>
    <row r="112" spans="1:19" s="32" customFormat="1" ht="60.75" customHeight="1">
      <c r="A112" s="535"/>
      <c r="B112" s="37" t="s">
        <v>3</v>
      </c>
      <c r="C112" s="38" t="s">
        <v>498</v>
      </c>
      <c r="D112" s="39" t="s">
        <v>5</v>
      </c>
      <c r="E112" s="20">
        <v>60</v>
      </c>
      <c r="F112" s="281">
        <v>351</v>
      </c>
      <c r="G112" s="386">
        <v>60</v>
      </c>
      <c r="H112" s="274">
        <v>60</v>
      </c>
      <c r="I112" s="386">
        <v>60</v>
      </c>
      <c r="J112" s="506">
        <v>60</v>
      </c>
      <c r="K112" s="386">
        <v>60</v>
      </c>
      <c r="L112" s="506">
        <v>60</v>
      </c>
      <c r="M112" s="386">
        <v>60</v>
      </c>
      <c r="N112" s="506">
        <v>60</v>
      </c>
      <c r="O112" s="36"/>
      <c r="P112" s="93"/>
      <c r="Q112" s="531"/>
      <c r="R112" s="160" t="s">
        <v>359</v>
      </c>
      <c r="S112" s="161" t="s">
        <v>118</v>
      </c>
    </row>
    <row r="113" spans="5:16" s="32" customFormat="1" ht="13.5">
      <c r="E113" s="23"/>
      <c r="F113" s="278"/>
      <c r="G113" s="21"/>
      <c r="H113" s="273"/>
      <c r="I113" s="21"/>
      <c r="J113" s="508"/>
      <c r="K113" s="21"/>
      <c r="L113" s="508"/>
      <c r="M113" s="21"/>
      <c r="N113" s="508"/>
      <c r="P113" s="89"/>
    </row>
    <row r="114" spans="1:17" s="119" customFormat="1" ht="18.75" customHeight="1">
      <c r="A114" s="563" t="s">
        <v>24</v>
      </c>
      <c r="B114" s="563"/>
      <c r="C114" s="163"/>
      <c r="D114" s="32"/>
      <c r="E114" s="23"/>
      <c r="F114" s="278"/>
      <c r="G114" s="21"/>
      <c r="H114" s="273"/>
      <c r="I114" s="21"/>
      <c r="J114" s="508"/>
      <c r="K114" s="21"/>
      <c r="L114" s="508"/>
      <c r="M114" s="21" t="s">
        <v>6</v>
      </c>
      <c r="N114" s="508"/>
      <c r="O114" s="32"/>
      <c r="P114" s="89"/>
      <c r="Q114" s="32"/>
    </row>
    <row r="115" spans="1:19" s="119" customFormat="1" ht="12.75" customHeight="1">
      <c r="A115" s="563"/>
      <c r="B115" s="564" t="s">
        <v>1</v>
      </c>
      <c r="C115" s="564" t="s">
        <v>957</v>
      </c>
      <c r="D115" s="35"/>
      <c r="E115" s="546" t="s">
        <v>740</v>
      </c>
      <c r="F115" s="547"/>
      <c r="G115" s="547"/>
      <c r="H115" s="547"/>
      <c r="I115" s="547"/>
      <c r="J115" s="547"/>
      <c r="K115" s="547"/>
      <c r="L115" s="547"/>
      <c r="M115" s="547"/>
      <c r="N115" s="519"/>
      <c r="O115" s="539" t="s">
        <v>153</v>
      </c>
      <c r="P115" s="541" t="s">
        <v>798</v>
      </c>
      <c r="Q115" s="539" t="s">
        <v>41</v>
      </c>
      <c r="R115" s="685"/>
      <c r="S115" s="689"/>
    </row>
    <row r="116" spans="1:19" s="119" customFormat="1" ht="12.75" customHeight="1">
      <c r="A116" s="563"/>
      <c r="B116" s="565"/>
      <c r="C116" s="565"/>
      <c r="D116" s="36"/>
      <c r="E116" s="20">
        <v>18</v>
      </c>
      <c r="F116" s="279">
        <v>18</v>
      </c>
      <c r="G116" s="389">
        <v>19</v>
      </c>
      <c r="H116" s="270">
        <v>19</v>
      </c>
      <c r="I116" s="389">
        <v>20</v>
      </c>
      <c r="J116" s="510">
        <v>20</v>
      </c>
      <c r="K116" s="389">
        <v>21</v>
      </c>
      <c r="L116" s="510">
        <v>21</v>
      </c>
      <c r="M116" s="401">
        <v>22</v>
      </c>
      <c r="N116" s="506">
        <v>22</v>
      </c>
      <c r="O116" s="540"/>
      <c r="P116" s="542"/>
      <c r="Q116" s="540"/>
      <c r="R116" s="685"/>
      <c r="S116" s="689"/>
    </row>
    <row r="117" spans="1:17" s="119" customFormat="1" ht="60.75" customHeight="1">
      <c r="A117" s="563"/>
      <c r="B117" s="164" t="s">
        <v>2</v>
      </c>
      <c r="C117" s="165" t="s">
        <v>958</v>
      </c>
      <c r="D117" s="124" t="s">
        <v>4</v>
      </c>
      <c r="E117" s="20"/>
      <c r="F117" s="337" t="s">
        <v>8</v>
      </c>
      <c r="G117" s="386"/>
      <c r="H117" s="273" t="s">
        <v>959</v>
      </c>
      <c r="I117" s="386"/>
      <c r="J117" s="515" t="s">
        <v>4</v>
      </c>
      <c r="K117" s="386"/>
      <c r="L117" s="515" t="s">
        <v>9</v>
      </c>
      <c r="M117" s="388"/>
      <c r="N117" s="509"/>
      <c r="O117" s="34" t="s">
        <v>499</v>
      </c>
      <c r="Q117" s="120"/>
    </row>
    <row r="118" spans="1:17" s="119" customFormat="1" ht="60.75" customHeight="1">
      <c r="A118" s="563"/>
      <c r="B118" s="164" t="s">
        <v>3</v>
      </c>
      <c r="C118" s="165" t="s">
        <v>960</v>
      </c>
      <c r="D118" s="124" t="s">
        <v>5</v>
      </c>
      <c r="E118" s="52"/>
      <c r="F118" s="281">
        <v>0</v>
      </c>
      <c r="G118" s="388"/>
      <c r="H118" s="274">
        <v>0</v>
      </c>
      <c r="I118" s="388"/>
      <c r="J118" s="506">
        <v>0</v>
      </c>
      <c r="K118" s="388"/>
      <c r="L118" s="506">
        <v>850</v>
      </c>
      <c r="M118" s="388"/>
      <c r="N118" s="506">
        <v>850</v>
      </c>
      <c r="O118" s="121"/>
      <c r="Q118" s="121"/>
    </row>
    <row r="119" spans="5:14" s="119" customFormat="1" ht="13.5">
      <c r="E119" s="23"/>
      <c r="F119" s="278"/>
      <c r="G119" s="21"/>
      <c r="H119" s="273"/>
      <c r="I119" s="21"/>
      <c r="J119" s="508"/>
      <c r="K119" s="21"/>
      <c r="L119" s="508"/>
      <c r="M119" s="21"/>
      <c r="N119" s="508"/>
    </row>
    <row r="120" spans="1:16" s="32" customFormat="1" ht="18.75" customHeight="1">
      <c r="A120" s="535" t="s">
        <v>15</v>
      </c>
      <c r="B120" s="535"/>
      <c r="C120" s="47" t="s">
        <v>945</v>
      </c>
      <c r="E120" s="23"/>
      <c r="F120" s="278"/>
      <c r="G120" s="21"/>
      <c r="H120" s="273"/>
      <c r="I120" s="21"/>
      <c r="J120" s="508"/>
      <c r="K120" s="21"/>
      <c r="L120" s="508"/>
      <c r="M120" s="21" t="s">
        <v>6</v>
      </c>
      <c r="N120" s="508"/>
      <c r="P120" s="89"/>
    </row>
    <row r="121" spans="1:19" s="32" customFormat="1" ht="12.75" customHeight="1">
      <c r="A121" s="535"/>
      <c r="B121" s="539" t="s">
        <v>1</v>
      </c>
      <c r="C121" s="539" t="s">
        <v>500</v>
      </c>
      <c r="D121" s="35"/>
      <c r="E121" s="546" t="s">
        <v>740</v>
      </c>
      <c r="F121" s="547"/>
      <c r="G121" s="547"/>
      <c r="H121" s="547"/>
      <c r="I121" s="547"/>
      <c r="J121" s="547"/>
      <c r="K121" s="547"/>
      <c r="L121" s="547"/>
      <c r="M121" s="547"/>
      <c r="N121" s="519"/>
      <c r="O121" s="539" t="s">
        <v>121</v>
      </c>
      <c r="P121" s="541" t="s">
        <v>798</v>
      </c>
      <c r="Q121" s="539" t="s">
        <v>41</v>
      </c>
      <c r="R121" s="683" t="s">
        <v>805</v>
      </c>
      <c r="S121" s="684"/>
    </row>
    <row r="122" spans="1:19" s="32" customFormat="1" ht="12.75" customHeight="1">
      <c r="A122" s="535"/>
      <c r="B122" s="540"/>
      <c r="C122" s="540"/>
      <c r="D122" s="36"/>
      <c r="E122" s="20">
        <v>18</v>
      </c>
      <c r="F122" s="279">
        <v>18</v>
      </c>
      <c r="G122" s="389">
        <v>19</v>
      </c>
      <c r="H122" s="270">
        <v>19</v>
      </c>
      <c r="I122" s="389">
        <v>20</v>
      </c>
      <c r="J122" s="510">
        <v>20</v>
      </c>
      <c r="K122" s="389">
        <v>21</v>
      </c>
      <c r="L122" s="510">
        <v>21</v>
      </c>
      <c r="M122" s="401">
        <v>22</v>
      </c>
      <c r="N122" s="506">
        <v>22</v>
      </c>
      <c r="O122" s="540"/>
      <c r="P122" s="542"/>
      <c r="Q122" s="540"/>
      <c r="R122" s="690"/>
      <c r="S122" s="691"/>
    </row>
    <row r="123" spans="1:19" s="32" customFormat="1" ht="60.75" customHeight="1">
      <c r="A123" s="535"/>
      <c r="B123" s="37" t="s">
        <v>2</v>
      </c>
      <c r="C123" s="98" t="s">
        <v>502</v>
      </c>
      <c r="D123" s="39" t="s">
        <v>4</v>
      </c>
      <c r="E123" s="20" t="s">
        <v>9</v>
      </c>
      <c r="F123" s="283"/>
      <c r="G123" s="388"/>
      <c r="H123" s="273"/>
      <c r="I123" s="388"/>
      <c r="J123" s="509"/>
      <c r="K123" s="388"/>
      <c r="L123" s="509"/>
      <c r="M123" s="388"/>
      <c r="N123" s="509"/>
      <c r="O123" s="34" t="s">
        <v>310</v>
      </c>
      <c r="P123" s="92" t="s">
        <v>310</v>
      </c>
      <c r="Q123" s="539"/>
      <c r="R123" s="158" t="s">
        <v>357</v>
      </c>
      <c r="S123" s="168" t="s">
        <v>180</v>
      </c>
    </row>
    <row r="124" spans="1:19" s="32" customFormat="1" ht="60.75" customHeight="1">
      <c r="A124" s="535"/>
      <c r="B124" s="37" t="s">
        <v>3</v>
      </c>
      <c r="C124" s="38" t="s">
        <v>503</v>
      </c>
      <c r="D124" s="39" t="s">
        <v>5</v>
      </c>
      <c r="E124" s="20"/>
      <c r="F124" s="281"/>
      <c r="G124" s="386"/>
      <c r="H124" s="274"/>
      <c r="I124" s="386"/>
      <c r="J124" s="506"/>
      <c r="K124" s="386"/>
      <c r="L124" s="506"/>
      <c r="M124" s="386"/>
      <c r="N124" s="506"/>
      <c r="O124" s="36"/>
      <c r="P124" s="93"/>
      <c r="Q124" s="540"/>
      <c r="R124" s="160" t="s">
        <v>359</v>
      </c>
      <c r="S124" s="161" t="s">
        <v>629</v>
      </c>
    </row>
    <row r="125" spans="5:16" s="32" customFormat="1" ht="13.5">
      <c r="E125" s="23"/>
      <c r="F125" s="278"/>
      <c r="G125" s="21"/>
      <c r="H125" s="273"/>
      <c r="I125" s="21"/>
      <c r="J125" s="508"/>
      <c r="K125" s="21"/>
      <c r="L125" s="508"/>
      <c r="M125" s="21"/>
      <c r="N125" s="508"/>
      <c r="P125" s="89"/>
    </row>
    <row r="126" spans="1:16" s="32" customFormat="1" ht="18.75" customHeight="1">
      <c r="A126" s="535" t="s">
        <v>15</v>
      </c>
      <c r="B126" s="535"/>
      <c r="C126" s="47" t="s">
        <v>945</v>
      </c>
      <c r="E126" s="23"/>
      <c r="F126" s="278"/>
      <c r="G126" s="21"/>
      <c r="H126" s="273"/>
      <c r="I126" s="21"/>
      <c r="J126" s="508"/>
      <c r="K126" s="21"/>
      <c r="L126" s="508"/>
      <c r="M126" s="21" t="s">
        <v>6</v>
      </c>
      <c r="N126" s="508"/>
      <c r="P126" s="89"/>
    </row>
    <row r="127" spans="1:19" s="32" customFormat="1" ht="12.75" customHeight="1">
      <c r="A127" s="535"/>
      <c r="B127" s="539" t="s">
        <v>1</v>
      </c>
      <c r="C127" s="539" t="s">
        <v>504</v>
      </c>
      <c r="D127" s="35"/>
      <c r="E127" s="546" t="s">
        <v>740</v>
      </c>
      <c r="F127" s="547"/>
      <c r="G127" s="547"/>
      <c r="H127" s="547"/>
      <c r="I127" s="547"/>
      <c r="J127" s="547"/>
      <c r="K127" s="547"/>
      <c r="L127" s="547"/>
      <c r="M127" s="547"/>
      <c r="N127" s="519"/>
      <c r="O127" s="539" t="s">
        <v>121</v>
      </c>
      <c r="P127" s="541" t="s">
        <v>798</v>
      </c>
      <c r="Q127" s="539" t="s">
        <v>41</v>
      </c>
      <c r="R127" s="683" t="s">
        <v>805</v>
      </c>
      <c r="S127" s="684"/>
    </row>
    <row r="128" spans="1:19" s="32" customFormat="1" ht="12.75" customHeight="1">
      <c r="A128" s="535"/>
      <c r="B128" s="540"/>
      <c r="C128" s="540"/>
      <c r="D128" s="36"/>
      <c r="E128" s="20">
        <v>18</v>
      </c>
      <c r="F128" s="279">
        <v>18</v>
      </c>
      <c r="G128" s="389">
        <v>19</v>
      </c>
      <c r="H128" s="270">
        <v>19</v>
      </c>
      <c r="I128" s="389">
        <v>20</v>
      </c>
      <c r="J128" s="510">
        <v>20</v>
      </c>
      <c r="K128" s="389">
        <v>21</v>
      </c>
      <c r="L128" s="510">
        <v>21</v>
      </c>
      <c r="M128" s="401">
        <v>22</v>
      </c>
      <c r="N128" s="506">
        <v>22</v>
      </c>
      <c r="O128" s="540"/>
      <c r="P128" s="542"/>
      <c r="Q128" s="540"/>
      <c r="R128" s="690"/>
      <c r="S128" s="691"/>
    </row>
    <row r="129" spans="1:19" s="32" customFormat="1" ht="60.75" customHeight="1">
      <c r="A129" s="535"/>
      <c r="B129" s="37" t="s">
        <v>2</v>
      </c>
      <c r="C129" s="98" t="s">
        <v>505</v>
      </c>
      <c r="D129" s="39" t="s">
        <v>4</v>
      </c>
      <c r="E129" s="20" t="s">
        <v>9</v>
      </c>
      <c r="F129" s="281"/>
      <c r="G129" s="388"/>
      <c r="H129" s="293"/>
      <c r="I129" s="388"/>
      <c r="J129" s="509"/>
      <c r="K129" s="388"/>
      <c r="L129" s="509"/>
      <c r="M129" s="388"/>
      <c r="N129" s="509"/>
      <c r="O129" s="34" t="s">
        <v>310</v>
      </c>
      <c r="P129" s="92" t="s">
        <v>310</v>
      </c>
      <c r="Q129" s="539"/>
      <c r="R129" s="158" t="s">
        <v>357</v>
      </c>
      <c r="S129" s="168" t="s">
        <v>178</v>
      </c>
    </row>
    <row r="130" spans="1:19" s="32" customFormat="1" ht="60.75" customHeight="1">
      <c r="A130" s="535"/>
      <c r="B130" s="37" t="s">
        <v>3</v>
      </c>
      <c r="C130" s="38" t="s">
        <v>705</v>
      </c>
      <c r="D130" s="39" t="s">
        <v>5</v>
      </c>
      <c r="E130" s="20"/>
      <c r="F130" s="281"/>
      <c r="G130" s="386"/>
      <c r="H130" s="274"/>
      <c r="I130" s="386"/>
      <c r="J130" s="506"/>
      <c r="K130" s="386"/>
      <c r="L130" s="506"/>
      <c r="M130" s="386"/>
      <c r="N130" s="506"/>
      <c r="O130" s="36"/>
      <c r="P130" s="93"/>
      <c r="Q130" s="540"/>
      <c r="R130" s="160" t="s">
        <v>359</v>
      </c>
      <c r="S130" s="161" t="s">
        <v>179</v>
      </c>
    </row>
    <row r="131" spans="5:16" s="32" customFormat="1" ht="13.5">
      <c r="E131" s="23"/>
      <c r="F131" s="278"/>
      <c r="G131" s="21"/>
      <c r="H131" s="273"/>
      <c r="I131" s="21"/>
      <c r="J131" s="508"/>
      <c r="K131" s="21"/>
      <c r="L131" s="508"/>
      <c r="M131" s="21"/>
      <c r="N131" s="508"/>
      <c r="P131" s="89"/>
    </row>
    <row r="132" spans="1:16" s="32" customFormat="1" ht="18.75" customHeight="1">
      <c r="A132" s="535" t="s">
        <v>15</v>
      </c>
      <c r="B132" s="535"/>
      <c r="C132" s="47" t="s">
        <v>945</v>
      </c>
      <c r="E132" s="23"/>
      <c r="F132" s="278"/>
      <c r="G132" s="21"/>
      <c r="H132" s="273"/>
      <c r="I132" s="21"/>
      <c r="J132" s="508"/>
      <c r="K132" s="21"/>
      <c r="L132" s="508"/>
      <c r="M132" s="21" t="s">
        <v>6</v>
      </c>
      <c r="N132" s="508"/>
      <c r="P132" s="89"/>
    </row>
    <row r="133" spans="1:19" s="32" customFormat="1" ht="12.75" customHeight="1">
      <c r="A133" s="535"/>
      <c r="B133" s="539" t="s">
        <v>1</v>
      </c>
      <c r="C133" s="524" t="s">
        <v>706</v>
      </c>
      <c r="D133" s="35"/>
      <c r="E133" s="546" t="s">
        <v>740</v>
      </c>
      <c r="F133" s="547"/>
      <c r="G133" s="547"/>
      <c r="H133" s="547"/>
      <c r="I133" s="547"/>
      <c r="J133" s="547"/>
      <c r="K133" s="547"/>
      <c r="L133" s="547"/>
      <c r="M133" s="547"/>
      <c r="N133" s="519"/>
      <c r="O133" s="539" t="s">
        <v>121</v>
      </c>
      <c r="P133" s="541" t="s">
        <v>798</v>
      </c>
      <c r="Q133" s="539" t="s">
        <v>41</v>
      </c>
      <c r="R133" s="683" t="s">
        <v>805</v>
      </c>
      <c r="S133" s="684"/>
    </row>
    <row r="134" spans="1:19" s="32" customFormat="1" ht="12.75" customHeight="1">
      <c r="A134" s="535"/>
      <c r="B134" s="540"/>
      <c r="C134" s="540"/>
      <c r="D134" s="36"/>
      <c r="E134" s="20">
        <v>18</v>
      </c>
      <c r="F134" s="279">
        <v>18</v>
      </c>
      <c r="G134" s="389">
        <v>19</v>
      </c>
      <c r="H134" s="270">
        <v>19</v>
      </c>
      <c r="I134" s="389">
        <v>20</v>
      </c>
      <c r="J134" s="510">
        <v>20</v>
      </c>
      <c r="K134" s="389">
        <v>21</v>
      </c>
      <c r="L134" s="510">
        <v>21</v>
      </c>
      <c r="M134" s="401">
        <v>22</v>
      </c>
      <c r="N134" s="506">
        <v>22</v>
      </c>
      <c r="O134" s="540"/>
      <c r="P134" s="542"/>
      <c r="Q134" s="540"/>
      <c r="R134" s="690"/>
      <c r="S134" s="691"/>
    </row>
    <row r="135" spans="1:19" s="32" customFormat="1" ht="60.75" customHeight="1">
      <c r="A135" s="535"/>
      <c r="B135" s="37" t="s">
        <v>2</v>
      </c>
      <c r="C135" s="123" t="s">
        <v>627</v>
      </c>
      <c r="D135" s="39" t="s">
        <v>4</v>
      </c>
      <c r="E135" s="20" t="s">
        <v>8</v>
      </c>
      <c r="F135" s="281"/>
      <c r="G135" s="386" t="s">
        <v>9</v>
      </c>
      <c r="H135" s="274"/>
      <c r="I135" s="388"/>
      <c r="J135" s="509"/>
      <c r="K135" s="388"/>
      <c r="L135" s="509"/>
      <c r="M135" s="388"/>
      <c r="N135" s="509"/>
      <c r="O135" s="34" t="s">
        <v>310</v>
      </c>
      <c r="P135" s="92" t="s">
        <v>310</v>
      </c>
      <c r="Q135" s="539"/>
      <c r="R135" s="158" t="s">
        <v>357</v>
      </c>
      <c r="S135" s="168" t="s">
        <v>630</v>
      </c>
    </row>
    <row r="136" spans="1:19" s="32" customFormat="1" ht="60.75" customHeight="1">
      <c r="A136" s="535"/>
      <c r="B136" s="37" t="s">
        <v>3</v>
      </c>
      <c r="C136" s="38" t="s">
        <v>556</v>
      </c>
      <c r="D136" s="39" t="s">
        <v>5</v>
      </c>
      <c r="E136" s="20"/>
      <c r="F136" s="281">
        <v>597</v>
      </c>
      <c r="G136" s="386">
        <v>200</v>
      </c>
      <c r="H136" s="274">
        <v>597</v>
      </c>
      <c r="I136" s="386">
        <v>400</v>
      </c>
      <c r="J136" s="506">
        <v>597</v>
      </c>
      <c r="K136" s="386">
        <v>400</v>
      </c>
      <c r="L136" s="506">
        <v>597</v>
      </c>
      <c r="M136" s="386">
        <v>400</v>
      </c>
      <c r="N136" s="506">
        <v>597</v>
      </c>
      <c r="O136" s="36"/>
      <c r="P136" s="93"/>
      <c r="Q136" s="540"/>
      <c r="R136" s="160" t="s">
        <v>359</v>
      </c>
      <c r="S136" s="161"/>
    </row>
    <row r="137" spans="5:16" s="32" customFormat="1" ht="13.5">
      <c r="E137" s="23"/>
      <c r="F137" s="278"/>
      <c r="G137" s="21"/>
      <c r="H137" s="273"/>
      <c r="I137" s="21"/>
      <c r="J137" s="508"/>
      <c r="K137" s="21"/>
      <c r="L137" s="508"/>
      <c r="M137" s="21"/>
      <c r="N137" s="508"/>
      <c r="P137" s="89"/>
    </row>
    <row r="138" spans="1:14" s="119" customFormat="1" ht="18.75" customHeight="1">
      <c r="A138" s="603" t="s">
        <v>15</v>
      </c>
      <c r="B138" s="603"/>
      <c r="C138" s="47" t="s">
        <v>945</v>
      </c>
      <c r="E138" s="23"/>
      <c r="F138" s="278"/>
      <c r="G138" s="21"/>
      <c r="H138" s="273"/>
      <c r="I138" s="21"/>
      <c r="J138" s="508"/>
      <c r="K138" s="21"/>
      <c r="L138" s="508"/>
      <c r="M138" s="21" t="s">
        <v>6</v>
      </c>
      <c r="N138" s="508"/>
    </row>
    <row r="139" spans="1:19" s="119" customFormat="1" ht="12.75" customHeight="1">
      <c r="A139" s="603"/>
      <c r="B139" s="524" t="s">
        <v>1</v>
      </c>
      <c r="C139" s="541" t="s">
        <v>977</v>
      </c>
      <c r="D139" s="109"/>
      <c r="E139" s="646" t="s">
        <v>16</v>
      </c>
      <c r="F139" s="646"/>
      <c r="G139" s="646"/>
      <c r="H139" s="646"/>
      <c r="I139" s="646"/>
      <c r="J139" s="646"/>
      <c r="K139" s="646"/>
      <c r="L139" s="646"/>
      <c r="M139" s="647"/>
      <c r="N139" s="519"/>
      <c r="O139" s="539" t="s">
        <v>121</v>
      </c>
      <c r="P139" s="541" t="s">
        <v>798</v>
      </c>
      <c r="Q139" s="539" t="s">
        <v>41</v>
      </c>
      <c r="R139" s="683" t="s">
        <v>805</v>
      </c>
      <c r="S139" s="684"/>
    </row>
    <row r="140" spans="1:19" s="119" customFormat="1" ht="12.75" customHeight="1">
      <c r="A140" s="603"/>
      <c r="B140" s="549"/>
      <c r="C140" s="542"/>
      <c r="D140" s="93"/>
      <c r="E140" s="20">
        <v>18</v>
      </c>
      <c r="F140" s="279">
        <v>18</v>
      </c>
      <c r="G140" s="389">
        <v>19</v>
      </c>
      <c r="H140" s="270">
        <v>19</v>
      </c>
      <c r="I140" s="389">
        <v>20</v>
      </c>
      <c r="J140" s="510">
        <v>20</v>
      </c>
      <c r="K140" s="389">
        <v>21</v>
      </c>
      <c r="L140" s="510">
        <v>21</v>
      </c>
      <c r="M140" s="401">
        <v>22</v>
      </c>
      <c r="N140" s="506">
        <v>22</v>
      </c>
      <c r="O140" s="540"/>
      <c r="P140" s="542"/>
      <c r="Q140" s="540"/>
      <c r="R140" s="685"/>
      <c r="S140" s="686"/>
    </row>
    <row r="141" spans="1:19" s="119" customFormat="1" ht="73.5" customHeight="1">
      <c r="A141" s="603"/>
      <c r="B141" s="122" t="s">
        <v>2</v>
      </c>
      <c r="C141" s="17" t="s">
        <v>895</v>
      </c>
      <c r="D141" s="111" t="s">
        <v>4</v>
      </c>
      <c r="E141" s="20" t="s">
        <v>8</v>
      </c>
      <c r="F141" s="281"/>
      <c r="G141" s="386" t="s">
        <v>8</v>
      </c>
      <c r="H141" s="274"/>
      <c r="I141" s="386" t="s">
        <v>9</v>
      </c>
      <c r="J141" s="506"/>
      <c r="K141" s="388"/>
      <c r="L141" s="509"/>
      <c r="M141" s="388"/>
      <c r="N141" s="509"/>
      <c r="O141" s="34" t="s">
        <v>897</v>
      </c>
      <c r="P141" s="92" t="s">
        <v>444</v>
      </c>
      <c r="Q141" s="539"/>
      <c r="R141" s="158" t="s">
        <v>357</v>
      </c>
      <c r="S141" s="167" t="s">
        <v>909</v>
      </c>
    </row>
    <row r="142" spans="1:19" s="119" customFormat="1" ht="85.5" customHeight="1">
      <c r="A142" s="603"/>
      <c r="B142" s="122" t="s">
        <v>3</v>
      </c>
      <c r="C142" s="17" t="s">
        <v>896</v>
      </c>
      <c r="D142" s="111" t="s">
        <v>5</v>
      </c>
      <c r="E142" s="20"/>
      <c r="F142" s="281">
        <v>305</v>
      </c>
      <c r="G142" s="386"/>
      <c r="H142" s="274"/>
      <c r="I142" s="386"/>
      <c r="J142" s="506"/>
      <c r="K142" s="386"/>
      <c r="L142" s="506"/>
      <c r="M142" s="386"/>
      <c r="N142" s="506"/>
      <c r="O142" s="36"/>
      <c r="P142" s="93"/>
      <c r="Q142" s="540"/>
      <c r="R142" s="160" t="s">
        <v>359</v>
      </c>
      <c r="S142" s="167" t="s">
        <v>67</v>
      </c>
    </row>
    <row r="143" spans="5:14" s="119" customFormat="1" ht="13.5" customHeight="1">
      <c r="E143" s="23"/>
      <c r="F143" s="278"/>
      <c r="G143" s="21"/>
      <c r="H143" s="273"/>
      <c r="I143" s="21"/>
      <c r="J143" s="508"/>
      <c r="K143" s="21"/>
      <c r="L143" s="508"/>
      <c r="M143" s="21"/>
      <c r="N143" s="508"/>
    </row>
    <row r="144" spans="1:14" s="119" customFormat="1" ht="18.75" customHeight="1">
      <c r="A144" s="603" t="s">
        <v>15</v>
      </c>
      <c r="B144" s="603"/>
      <c r="C144" s="11" t="s">
        <v>945</v>
      </c>
      <c r="E144" s="23"/>
      <c r="F144" s="278"/>
      <c r="G144" s="21"/>
      <c r="H144" s="273"/>
      <c r="I144" s="21"/>
      <c r="J144" s="508"/>
      <c r="K144" s="21"/>
      <c r="L144" s="508"/>
      <c r="M144" s="21" t="s">
        <v>6</v>
      </c>
      <c r="N144" s="508"/>
    </row>
    <row r="145" spans="1:19" s="119" customFormat="1" ht="12.75" customHeight="1">
      <c r="A145" s="603"/>
      <c r="B145" s="524" t="s">
        <v>1</v>
      </c>
      <c r="C145" s="524" t="s">
        <v>951</v>
      </c>
      <c r="D145" s="120"/>
      <c r="E145" s="577" t="s">
        <v>16</v>
      </c>
      <c r="F145" s="577"/>
      <c r="G145" s="577"/>
      <c r="H145" s="577"/>
      <c r="I145" s="577"/>
      <c r="J145" s="577"/>
      <c r="K145" s="577"/>
      <c r="L145" s="577"/>
      <c r="M145" s="550"/>
      <c r="N145" s="519"/>
      <c r="O145" s="524" t="s">
        <v>590</v>
      </c>
      <c r="P145" s="524" t="s">
        <v>798</v>
      </c>
      <c r="Q145" s="524" t="s">
        <v>41</v>
      </c>
      <c r="R145" s="683" t="s">
        <v>805</v>
      </c>
      <c r="S145" s="684"/>
    </row>
    <row r="146" spans="1:19" s="119" customFormat="1" ht="12.75" customHeight="1">
      <c r="A146" s="603"/>
      <c r="B146" s="549"/>
      <c r="C146" s="549"/>
      <c r="D146" s="121"/>
      <c r="E146" s="20">
        <v>18</v>
      </c>
      <c r="F146" s="279">
        <v>18</v>
      </c>
      <c r="G146" s="389">
        <v>19</v>
      </c>
      <c r="H146" s="270">
        <v>19</v>
      </c>
      <c r="I146" s="389">
        <v>20</v>
      </c>
      <c r="J146" s="510">
        <v>20</v>
      </c>
      <c r="K146" s="389">
        <v>21</v>
      </c>
      <c r="L146" s="510">
        <v>21</v>
      </c>
      <c r="M146" s="401">
        <v>22</v>
      </c>
      <c r="N146" s="506">
        <v>22</v>
      </c>
      <c r="O146" s="549"/>
      <c r="P146" s="549"/>
      <c r="Q146" s="549"/>
      <c r="R146" s="690"/>
      <c r="S146" s="691"/>
    </row>
    <row r="147" spans="1:19" s="119" customFormat="1" ht="60.75" customHeight="1">
      <c r="A147" s="603"/>
      <c r="B147" s="122" t="s">
        <v>2</v>
      </c>
      <c r="C147" s="123" t="s">
        <v>770</v>
      </c>
      <c r="D147" s="124" t="s">
        <v>4</v>
      </c>
      <c r="E147" s="68" t="s">
        <v>773</v>
      </c>
      <c r="F147" s="284" t="s">
        <v>9</v>
      </c>
      <c r="G147" s="394"/>
      <c r="H147" s="309"/>
      <c r="I147" s="388"/>
      <c r="J147" s="509"/>
      <c r="K147" s="388"/>
      <c r="L147" s="509"/>
      <c r="M147" s="388"/>
      <c r="N147" s="509"/>
      <c r="O147" s="138" t="s">
        <v>952</v>
      </c>
      <c r="P147" s="138" t="s">
        <v>952</v>
      </c>
      <c r="Q147" s="524"/>
      <c r="R147" s="158" t="s">
        <v>357</v>
      </c>
      <c r="S147" s="167"/>
    </row>
    <row r="148" spans="1:19" s="119" customFormat="1" ht="60.75" customHeight="1">
      <c r="A148" s="603"/>
      <c r="B148" s="122" t="s">
        <v>3</v>
      </c>
      <c r="C148" s="3" t="s">
        <v>953</v>
      </c>
      <c r="D148" s="124" t="s">
        <v>5</v>
      </c>
      <c r="E148" s="184">
        <v>5597</v>
      </c>
      <c r="F148" s="286">
        <v>8487</v>
      </c>
      <c r="G148" s="395"/>
      <c r="H148" s="289"/>
      <c r="I148" s="395"/>
      <c r="J148" s="516"/>
      <c r="K148" s="395"/>
      <c r="L148" s="516"/>
      <c r="M148" s="395">
        <v>5600</v>
      </c>
      <c r="N148" s="516">
        <v>8500</v>
      </c>
      <c r="O148" s="121"/>
      <c r="P148" s="121"/>
      <c r="Q148" s="549"/>
      <c r="R148" s="160" t="s">
        <v>359</v>
      </c>
      <c r="S148" s="167"/>
    </row>
    <row r="149" spans="1:16" s="119" customFormat="1" ht="16.5" customHeight="1">
      <c r="A149" s="19"/>
      <c r="B149" s="19"/>
      <c r="C149" s="19"/>
      <c r="D149" s="19"/>
      <c r="E149" s="19"/>
      <c r="F149" s="287"/>
      <c r="G149" s="19"/>
      <c r="H149" s="287"/>
      <c r="I149" s="19"/>
      <c r="J149" s="287"/>
      <c r="K149" s="19"/>
      <c r="L149" s="287"/>
      <c r="M149" s="19"/>
      <c r="N149" s="287"/>
      <c r="O149" s="19"/>
      <c r="P149" s="19"/>
    </row>
    <row r="150" spans="1:14" s="119" customFormat="1" ht="18.75" customHeight="1">
      <c r="A150" s="603" t="s">
        <v>15</v>
      </c>
      <c r="B150" s="603"/>
      <c r="C150" s="11" t="s">
        <v>945</v>
      </c>
      <c r="E150" s="23"/>
      <c r="F150" s="273"/>
      <c r="G150" s="23"/>
      <c r="H150" s="273"/>
      <c r="I150" s="23"/>
      <c r="J150" s="273"/>
      <c r="K150" s="23"/>
      <c r="L150" s="273"/>
      <c r="M150" s="23" t="s">
        <v>6</v>
      </c>
      <c r="N150" s="273"/>
    </row>
    <row r="151" spans="1:19" s="119" customFormat="1" ht="12.75" customHeight="1">
      <c r="A151" s="603"/>
      <c r="B151" s="524" t="s">
        <v>1</v>
      </c>
      <c r="C151" s="524" t="s">
        <v>501</v>
      </c>
      <c r="D151" s="120"/>
      <c r="E151" s="577" t="s">
        <v>16</v>
      </c>
      <c r="F151" s="577"/>
      <c r="G151" s="577"/>
      <c r="H151" s="577"/>
      <c r="I151" s="577"/>
      <c r="J151" s="577"/>
      <c r="K151" s="577"/>
      <c r="L151" s="577"/>
      <c r="M151" s="550"/>
      <c r="N151" s="317"/>
      <c r="O151" s="524" t="s">
        <v>590</v>
      </c>
      <c r="P151" s="524" t="s">
        <v>798</v>
      </c>
      <c r="Q151" s="524" t="s">
        <v>41</v>
      </c>
      <c r="R151" s="683" t="s">
        <v>805</v>
      </c>
      <c r="S151" s="684"/>
    </row>
    <row r="152" spans="1:19" s="119" customFormat="1" ht="12.75" customHeight="1">
      <c r="A152" s="603"/>
      <c r="B152" s="549"/>
      <c r="C152" s="549"/>
      <c r="D152" s="121"/>
      <c r="E152" s="20">
        <v>18</v>
      </c>
      <c r="F152" s="270">
        <v>18</v>
      </c>
      <c r="G152" s="157">
        <v>19</v>
      </c>
      <c r="H152" s="270">
        <v>19</v>
      </c>
      <c r="I152" s="157">
        <v>20</v>
      </c>
      <c r="J152" s="270">
        <v>20</v>
      </c>
      <c r="K152" s="157">
        <v>21</v>
      </c>
      <c r="L152" s="270">
        <v>21</v>
      </c>
      <c r="M152" s="54">
        <v>22</v>
      </c>
      <c r="N152" s="274">
        <v>22</v>
      </c>
      <c r="O152" s="549"/>
      <c r="P152" s="549"/>
      <c r="Q152" s="549"/>
      <c r="R152" s="690"/>
      <c r="S152" s="691"/>
    </row>
    <row r="153" spans="1:19" s="119" customFormat="1" ht="60.75" customHeight="1">
      <c r="A153" s="603"/>
      <c r="B153" s="122" t="s">
        <v>2</v>
      </c>
      <c r="C153" s="123" t="s">
        <v>220</v>
      </c>
      <c r="D153" s="124" t="s">
        <v>4</v>
      </c>
      <c r="E153" s="68" t="s">
        <v>773</v>
      </c>
      <c r="F153" s="288"/>
      <c r="G153" s="208"/>
      <c r="H153" s="309"/>
      <c r="I153" s="52"/>
      <c r="J153" s="293"/>
      <c r="K153" s="20" t="s">
        <v>9</v>
      </c>
      <c r="L153" s="274"/>
      <c r="M153" s="52"/>
      <c r="N153" s="293"/>
      <c r="O153" s="138" t="s">
        <v>952</v>
      </c>
      <c r="P153" s="138" t="s">
        <v>952</v>
      </c>
      <c r="Q153" s="524"/>
      <c r="R153" s="158" t="s">
        <v>357</v>
      </c>
      <c r="S153" s="167" t="s">
        <v>910</v>
      </c>
    </row>
    <row r="154" spans="1:19" s="119" customFormat="1" ht="60.75" customHeight="1">
      <c r="A154" s="603"/>
      <c r="B154" s="122" t="s">
        <v>3</v>
      </c>
      <c r="C154" s="3" t="s">
        <v>221</v>
      </c>
      <c r="D154" s="124" t="s">
        <v>5</v>
      </c>
      <c r="E154" s="184"/>
      <c r="F154" s="289"/>
      <c r="G154" s="184"/>
      <c r="H154" s="289"/>
      <c r="I154" s="184"/>
      <c r="J154" s="289"/>
      <c r="K154" s="184"/>
      <c r="L154" s="289"/>
      <c r="M154" s="184"/>
      <c r="N154" s="289"/>
      <c r="O154" s="121"/>
      <c r="P154" s="121"/>
      <c r="Q154" s="549"/>
      <c r="R154" s="160" t="s">
        <v>359</v>
      </c>
      <c r="S154" s="167"/>
    </row>
    <row r="155" spans="5:14" s="119" customFormat="1" ht="13.5">
      <c r="E155" s="23"/>
      <c r="F155" s="273"/>
      <c r="G155" s="23"/>
      <c r="H155" s="273"/>
      <c r="I155" s="23"/>
      <c r="J155" s="273"/>
      <c r="K155" s="23"/>
      <c r="L155" s="273"/>
      <c r="M155" s="23"/>
      <c r="N155" s="273"/>
    </row>
    <row r="156" spans="1:16" s="89" customFormat="1" ht="24">
      <c r="A156" s="554" t="s">
        <v>152</v>
      </c>
      <c r="B156" s="555"/>
      <c r="C156" s="556"/>
      <c r="D156" s="644">
        <v>102</v>
      </c>
      <c r="E156" s="645"/>
      <c r="F156" s="269"/>
      <c r="G156" s="26"/>
      <c r="H156" s="272"/>
      <c r="I156" s="26"/>
      <c r="J156" s="272"/>
      <c r="K156" s="26"/>
      <c r="L156" s="272"/>
      <c r="M156" s="26"/>
      <c r="N156" s="272"/>
      <c r="O156" s="90"/>
      <c r="P156" s="90"/>
    </row>
    <row r="157" spans="3:14" s="89" customFormat="1" ht="13.5">
      <c r="C157" s="671" t="s">
        <v>146</v>
      </c>
      <c r="D157" s="672"/>
      <c r="E157" s="28" t="s">
        <v>559</v>
      </c>
      <c r="F157" s="270" t="s">
        <v>336</v>
      </c>
      <c r="G157" s="20" t="s">
        <v>214</v>
      </c>
      <c r="H157" s="274" t="s">
        <v>52</v>
      </c>
      <c r="I157" s="20" t="s">
        <v>215</v>
      </c>
      <c r="J157" s="274" t="s">
        <v>50</v>
      </c>
      <c r="K157" s="20" t="s">
        <v>216</v>
      </c>
      <c r="L157" s="274" t="s">
        <v>48</v>
      </c>
      <c r="M157" s="20" t="s">
        <v>217</v>
      </c>
      <c r="N157" s="274" t="s">
        <v>611</v>
      </c>
    </row>
    <row r="158" spans="3:14" s="89" customFormat="1" ht="13.5">
      <c r="C158" s="107"/>
      <c r="D158" s="108"/>
      <c r="E158" s="25">
        <f>SUM(E163,E169,E175)</f>
        <v>0</v>
      </c>
      <c r="F158" s="271">
        <f>SUM(F163,F169,F175)</f>
        <v>0</v>
      </c>
      <c r="G158" s="25">
        <f aca="true" t="shared" si="1" ref="G158:M158">SUM(G163,G169,G175)</f>
        <v>0</v>
      </c>
      <c r="H158" s="271">
        <f t="shared" si="1"/>
        <v>13666</v>
      </c>
      <c r="I158" s="25">
        <f t="shared" si="1"/>
        <v>0</v>
      </c>
      <c r="J158" s="271">
        <f>SUM(J163,J169,J175)</f>
        <v>13666</v>
      </c>
      <c r="K158" s="25">
        <f t="shared" si="1"/>
        <v>0</v>
      </c>
      <c r="L158" s="271">
        <f t="shared" si="1"/>
        <v>13666</v>
      </c>
      <c r="M158" s="25">
        <f t="shared" si="1"/>
        <v>0</v>
      </c>
      <c r="N158" s="271">
        <f>SUM(N163,N169,N175)</f>
        <v>13666</v>
      </c>
    </row>
    <row r="159" spans="1:14" s="89" customFormat="1" ht="18.75" customHeight="1">
      <c r="A159" s="643" t="s">
        <v>15</v>
      </c>
      <c r="B159" s="643"/>
      <c r="C159" s="31" t="s">
        <v>591</v>
      </c>
      <c r="E159" s="23"/>
      <c r="F159" s="273"/>
      <c r="G159" s="23"/>
      <c r="H159" s="273"/>
      <c r="I159" s="23"/>
      <c r="J159" s="273"/>
      <c r="K159" s="23"/>
      <c r="L159" s="273"/>
      <c r="M159" s="23" t="s">
        <v>6</v>
      </c>
      <c r="N159" s="273"/>
    </row>
    <row r="160" spans="1:19" s="89" customFormat="1" ht="12.75" customHeight="1">
      <c r="A160" s="643"/>
      <c r="B160" s="541" t="s">
        <v>1</v>
      </c>
      <c r="C160" s="639" t="s">
        <v>165</v>
      </c>
      <c r="D160" s="109"/>
      <c r="E160" s="546" t="s">
        <v>740</v>
      </c>
      <c r="F160" s="547"/>
      <c r="G160" s="547"/>
      <c r="H160" s="547"/>
      <c r="I160" s="547"/>
      <c r="J160" s="547"/>
      <c r="K160" s="547"/>
      <c r="L160" s="547"/>
      <c r="M160" s="547"/>
      <c r="N160" s="316"/>
      <c r="O160" s="541" t="s">
        <v>153</v>
      </c>
      <c r="P160" s="541" t="s">
        <v>798</v>
      </c>
      <c r="Q160" s="541" t="s">
        <v>41</v>
      </c>
      <c r="R160" s="683" t="s">
        <v>805</v>
      </c>
      <c r="S160" s="684"/>
    </row>
    <row r="161" spans="1:19" s="89" customFormat="1" ht="12.75" customHeight="1">
      <c r="A161" s="643"/>
      <c r="B161" s="542"/>
      <c r="C161" s="640"/>
      <c r="D161" s="93"/>
      <c r="E161" s="20">
        <v>18</v>
      </c>
      <c r="F161" s="270">
        <v>18</v>
      </c>
      <c r="G161" s="157">
        <v>19</v>
      </c>
      <c r="H161" s="270">
        <v>19</v>
      </c>
      <c r="I161" s="157">
        <v>20</v>
      </c>
      <c r="J161" s="270">
        <v>20</v>
      </c>
      <c r="K161" s="157">
        <v>21</v>
      </c>
      <c r="L161" s="270">
        <v>21</v>
      </c>
      <c r="M161" s="54">
        <v>22</v>
      </c>
      <c r="N161" s="274">
        <v>22</v>
      </c>
      <c r="O161" s="542"/>
      <c r="P161" s="542"/>
      <c r="Q161" s="542"/>
      <c r="R161" s="687"/>
      <c r="S161" s="688"/>
    </row>
    <row r="162" spans="1:19" s="89" customFormat="1" ht="60.75" customHeight="1">
      <c r="A162" s="643"/>
      <c r="B162" s="110" t="s">
        <v>2</v>
      </c>
      <c r="C162" s="123" t="s">
        <v>707</v>
      </c>
      <c r="D162" s="111" t="s">
        <v>4</v>
      </c>
      <c r="E162" s="20" t="s">
        <v>8</v>
      </c>
      <c r="F162" s="274"/>
      <c r="G162" s="52"/>
      <c r="H162" s="293"/>
      <c r="I162" s="52"/>
      <c r="J162" s="293"/>
      <c r="K162" s="52"/>
      <c r="L162" s="293"/>
      <c r="M162" s="52"/>
      <c r="N162" s="293"/>
      <c r="O162" s="92" t="s">
        <v>739</v>
      </c>
      <c r="P162" s="92"/>
      <c r="Q162" s="569"/>
      <c r="R162" s="158" t="s">
        <v>357</v>
      </c>
      <c r="S162" s="488" t="s">
        <v>358</v>
      </c>
    </row>
    <row r="163" spans="1:19" s="89" customFormat="1" ht="60.75" customHeight="1">
      <c r="A163" s="643"/>
      <c r="B163" s="110" t="s">
        <v>3</v>
      </c>
      <c r="C163" s="123" t="s">
        <v>708</v>
      </c>
      <c r="D163" s="111" t="s">
        <v>5</v>
      </c>
      <c r="E163" s="20"/>
      <c r="F163" s="274">
        <v>0</v>
      </c>
      <c r="G163" s="20"/>
      <c r="H163" s="275">
        <v>13666</v>
      </c>
      <c r="I163" s="53"/>
      <c r="J163" s="299">
        <v>13666</v>
      </c>
      <c r="K163" s="53"/>
      <c r="L163" s="299">
        <v>13666</v>
      </c>
      <c r="M163" s="53"/>
      <c r="N163" s="299">
        <v>13666</v>
      </c>
      <c r="O163" s="93"/>
      <c r="P163" s="93"/>
      <c r="Q163" s="570"/>
      <c r="R163" s="160" t="s">
        <v>359</v>
      </c>
      <c r="S163" s="344" t="s">
        <v>360</v>
      </c>
    </row>
    <row r="164" spans="3:14" s="89" customFormat="1" ht="13.5">
      <c r="C164" s="90"/>
      <c r="D164" s="90"/>
      <c r="E164" s="185"/>
      <c r="F164" s="290"/>
      <c r="G164" s="185"/>
      <c r="H164" s="290"/>
      <c r="I164" s="185"/>
      <c r="J164" s="290"/>
      <c r="K164" s="185"/>
      <c r="L164" s="290"/>
      <c r="M164" s="185"/>
      <c r="N164" s="294"/>
    </row>
    <row r="165" spans="1:14" s="89" customFormat="1" ht="18.75" customHeight="1">
      <c r="A165" s="643" t="s">
        <v>15</v>
      </c>
      <c r="B165" s="643"/>
      <c r="C165" s="47" t="s">
        <v>591</v>
      </c>
      <c r="E165" s="23"/>
      <c r="F165" s="273"/>
      <c r="G165" s="23"/>
      <c r="H165" s="273"/>
      <c r="I165" s="23"/>
      <c r="J165" s="273"/>
      <c r="K165" s="23"/>
      <c r="L165" s="273"/>
      <c r="M165" s="23" t="s">
        <v>6</v>
      </c>
      <c r="N165" s="273"/>
    </row>
    <row r="166" spans="1:19" s="89" customFormat="1" ht="12.75" customHeight="1">
      <c r="A166" s="643"/>
      <c r="B166" s="541" t="s">
        <v>1</v>
      </c>
      <c r="C166" s="641" t="s">
        <v>175</v>
      </c>
      <c r="D166" s="109"/>
      <c r="E166" s="546" t="s">
        <v>740</v>
      </c>
      <c r="F166" s="547"/>
      <c r="G166" s="547"/>
      <c r="H166" s="547"/>
      <c r="I166" s="547"/>
      <c r="J166" s="547"/>
      <c r="K166" s="547"/>
      <c r="L166" s="547"/>
      <c r="M166" s="547"/>
      <c r="N166" s="317"/>
      <c r="O166" s="541" t="s">
        <v>153</v>
      </c>
      <c r="P166" s="541" t="s">
        <v>798</v>
      </c>
      <c r="Q166" s="541" t="s">
        <v>41</v>
      </c>
      <c r="R166" s="683" t="s">
        <v>805</v>
      </c>
      <c r="S166" s="684"/>
    </row>
    <row r="167" spans="1:19" s="89" customFormat="1" ht="12.75" customHeight="1">
      <c r="A167" s="643"/>
      <c r="B167" s="542"/>
      <c r="C167" s="640"/>
      <c r="D167" s="93"/>
      <c r="E167" s="20">
        <v>18</v>
      </c>
      <c r="F167" s="270">
        <v>18</v>
      </c>
      <c r="G167" s="157">
        <v>19</v>
      </c>
      <c r="H167" s="270">
        <v>19</v>
      </c>
      <c r="I167" s="157">
        <v>20</v>
      </c>
      <c r="J167" s="270">
        <v>20</v>
      </c>
      <c r="K167" s="157">
        <v>21</v>
      </c>
      <c r="L167" s="270">
        <v>21</v>
      </c>
      <c r="M167" s="54">
        <v>22</v>
      </c>
      <c r="N167" s="274">
        <v>22</v>
      </c>
      <c r="O167" s="542"/>
      <c r="P167" s="542"/>
      <c r="Q167" s="542"/>
      <c r="R167" s="687"/>
      <c r="S167" s="688"/>
    </row>
    <row r="168" spans="1:19" s="89" customFormat="1" ht="60.75" customHeight="1">
      <c r="A168" s="643"/>
      <c r="B168" s="110" t="s">
        <v>2</v>
      </c>
      <c r="C168" s="17" t="s">
        <v>756</v>
      </c>
      <c r="D168" s="111" t="s">
        <v>4</v>
      </c>
      <c r="E168" s="156" t="s">
        <v>176</v>
      </c>
      <c r="F168" s="274"/>
      <c r="G168" s="52"/>
      <c r="H168" s="274" t="s">
        <v>176</v>
      </c>
      <c r="I168" s="52"/>
      <c r="J168" s="293"/>
      <c r="K168" s="52"/>
      <c r="L168" s="293"/>
      <c r="M168" s="52"/>
      <c r="N168" s="293"/>
      <c r="O168" s="92" t="s">
        <v>739</v>
      </c>
      <c r="P168" s="92"/>
      <c r="Q168" s="569"/>
      <c r="R168" s="158" t="s">
        <v>357</v>
      </c>
      <c r="S168" s="159" t="s">
        <v>361</v>
      </c>
    </row>
    <row r="169" spans="1:19" s="89" customFormat="1" ht="60.75" customHeight="1">
      <c r="A169" s="643"/>
      <c r="B169" s="110" t="s">
        <v>3</v>
      </c>
      <c r="C169" s="17" t="s">
        <v>757</v>
      </c>
      <c r="D169" s="111" t="s">
        <v>5</v>
      </c>
      <c r="E169" s="186"/>
      <c r="F169" s="274"/>
      <c r="G169" s="20"/>
      <c r="H169" s="274"/>
      <c r="I169" s="53"/>
      <c r="J169" s="299"/>
      <c r="K169" s="53"/>
      <c r="L169" s="299"/>
      <c r="M169" s="53"/>
      <c r="N169" s="299"/>
      <c r="O169" s="93"/>
      <c r="P169" s="93"/>
      <c r="Q169" s="570"/>
      <c r="R169" s="160" t="s">
        <v>359</v>
      </c>
      <c r="S169" s="161" t="s">
        <v>362</v>
      </c>
    </row>
    <row r="170" spans="3:14" s="89" customFormat="1" ht="13.5">
      <c r="C170" s="90"/>
      <c r="D170" s="90"/>
      <c r="E170" s="187"/>
      <c r="F170" s="290"/>
      <c r="G170" s="185"/>
      <c r="H170" s="290"/>
      <c r="I170" s="185"/>
      <c r="J170" s="290"/>
      <c r="K170" s="185"/>
      <c r="L170" s="290"/>
      <c r="M170" s="185"/>
      <c r="N170" s="294"/>
    </row>
    <row r="171" spans="1:14" s="119" customFormat="1" ht="18.75" customHeight="1">
      <c r="A171" s="603" t="s">
        <v>15</v>
      </c>
      <c r="B171" s="603"/>
      <c r="C171" s="11" t="s">
        <v>591</v>
      </c>
      <c r="E171" s="188"/>
      <c r="F171" s="273"/>
      <c r="G171" s="23"/>
      <c r="H171" s="273"/>
      <c r="I171" s="23"/>
      <c r="J171" s="273"/>
      <c r="K171" s="23"/>
      <c r="L171" s="273"/>
      <c r="M171" s="23" t="s">
        <v>6</v>
      </c>
      <c r="N171" s="273"/>
    </row>
    <row r="172" spans="1:19" s="119" customFormat="1" ht="12.75" customHeight="1">
      <c r="A172" s="603"/>
      <c r="B172" s="524" t="s">
        <v>1</v>
      </c>
      <c r="C172" s="524" t="s">
        <v>954</v>
      </c>
      <c r="D172" s="120"/>
      <c r="E172" s="577" t="s">
        <v>16</v>
      </c>
      <c r="F172" s="577"/>
      <c r="G172" s="577"/>
      <c r="H172" s="577"/>
      <c r="I172" s="577"/>
      <c r="J172" s="577"/>
      <c r="K172" s="577"/>
      <c r="L172" s="577"/>
      <c r="M172" s="550"/>
      <c r="N172" s="317"/>
      <c r="O172" s="524" t="s">
        <v>590</v>
      </c>
      <c r="P172" s="524" t="s">
        <v>798</v>
      </c>
      <c r="Q172" s="524" t="s">
        <v>41</v>
      </c>
      <c r="R172" s="683" t="s">
        <v>805</v>
      </c>
      <c r="S172" s="684"/>
    </row>
    <row r="173" spans="1:19" s="119" customFormat="1" ht="12.75" customHeight="1">
      <c r="A173" s="603"/>
      <c r="B173" s="549"/>
      <c r="C173" s="549"/>
      <c r="D173" s="121"/>
      <c r="E173" s="186">
        <v>18</v>
      </c>
      <c r="F173" s="270">
        <v>18</v>
      </c>
      <c r="G173" s="157">
        <v>19</v>
      </c>
      <c r="H173" s="270">
        <v>19</v>
      </c>
      <c r="I173" s="157">
        <v>20</v>
      </c>
      <c r="J173" s="270">
        <v>20</v>
      </c>
      <c r="K173" s="157">
        <v>21</v>
      </c>
      <c r="L173" s="270">
        <v>21</v>
      </c>
      <c r="M173" s="54">
        <v>22</v>
      </c>
      <c r="N173" s="274">
        <v>22</v>
      </c>
      <c r="O173" s="549"/>
      <c r="P173" s="549"/>
      <c r="Q173" s="549"/>
      <c r="R173" s="690"/>
      <c r="S173" s="691"/>
    </row>
    <row r="174" spans="1:19" s="119" customFormat="1" ht="60.75" customHeight="1">
      <c r="A174" s="603"/>
      <c r="B174" s="122" t="s">
        <v>2</v>
      </c>
      <c r="C174" s="123" t="s">
        <v>346</v>
      </c>
      <c r="D174" s="124" t="s">
        <v>4</v>
      </c>
      <c r="E174" s="189" t="s">
        <v>560</v>
      </c>
      <c r="F174" s="288" t="s">
        <v>8</v>
      </c>
      <c r="G174" s="208"/>
      <c r="H174" s="309"/>
      <c r="I174" s="52"/>
      <c r="J174" s="293"/>
      <c r="K174" s="52"/>
      <c r="L174" s="293"/>
      <c r="M174" s="52"/>
      <c r="N174" s="293"/>
      <c r="O174" s="138" t="s">
        <v>952</v>
      </c>
      <c r="P174" s="138" t="s">
        <v>952</v>
      </c>
      <c r="Q174" s="524"/>
      <c r="R174" s="158" t="s">
        <v>357</v>
      </c>
      <c r="S174" s="159"/>
    </row>
    <row r="175" spans="1:19" s="119" customFormat="1" ht="60.75" customHeight="1">
      <c r="A175" s="603"/>
      <c r="B175" s="122" t="s">
        <v>3</v>
      </c>
      <c r="C175" s="3" t="s">
        <v>589</v>
      </c>
      <c r="D175" s="124" t="s">
        <v>5</v>
      </c>
      <c r="E175" s="186"/>
      <c r="F175" s="274"/>
      <c r="G175" s="20"/>
      <c r="H175" s="274"/>
      <c r="I175" s="20"/>
      <c r="J175" s="274"/>
      <c r="K175" s="20"/>
      <c r="L175" s="274"/>
      <c r="M175" s="20"/>
      <c r="N175" s="274"/>
      <c r="O175" s="121"/>
      <c r="P175" s="121"/>
      <c r="Q175" s="549"/>
      <c r="R175" s="160" t="s">
        <v>359</v>
      </c>
      <c r="S175" s="161"/>
    </row>
    <row r="176" spans="5:14" s="119" customFormat="1" ht="13.5">
      <c r="E176" s="188"/>
      <c r="F176" s="273"/>
      <c r="G176" s="23"/>
      <c r="H176" s="273"/>
      <c r="I176" s="23"/>
      <c r="J176" s="273"/>
      <c r="K176" s="23"/>
      <c r="L176" s="273"/>
      <c r="M176" s="23"/>
      <c r="N176" s="273"/>
    </row>
    <row r="177" spans="1:14" ht="24">
      <c r="A177" s="554" t="s">
        <v>703</v>
      </c>
      <c r="B177" s="555"/>
      <c r="C177" s="556"/>
      <c r="D177" s="566">
        <v>103</v>
      </c>
      <c r="E177" s="567"/>
      <c r="F177" s="291"/>
      <c r="G177" s="340"/>
      <c r="H177" s="272"/>
      <c r="I177" s="26"/>
      <c r="J177" s="272"/>
      <c r="K177" s="26"/>
      <c r="L177" s="272"/>
      <c r="M177" s="26"/>
      <c r="N177" s="272"/>
    </row>
    <row r="178" spans="3:14" ht="13.5">
      <c r="C178" s="537" t="s">
        <v>146</v>
      </c>
      <c r="D178" s="538"/>
      <c r="E178" s="190" t="s">
        <v>53</v>
      </c>
      <c r="F178" s="270" t="s">
        <v>609</v>
      </c>
      <c r="G178" s="157" t="s">
        <v>214</v>
      </c>
      <c r="H178" s="270" t="s">
        <v>51</v>
      </c>
      <c r="I178" s="157" t="s">
        <v>215</v>
      </c>
      <c r="J178" s="270" t="s">
        <v>49</v>
      </c>
      <c r="K178" s="157" t="s">
        <v>216</v>
      </c>
      <c r="L178" s="270" t="s">
        <v>612</v>
      </c>
      <c r="M178" s="157" t="s">
        <v>217</v>
      </c>
      <c r="N178" s="270" t="s">
        <v>610</v>
      </c>
    </row>
    <row r="179" spans="3:14" ht="13.5">
      <c r="C179" s="29"/>
      <c r="D179" s="30"/>
      <c r="E179" s="191">
        <f>SUM(E184,E190,E196)</f>
        <v>0</v>
      </c>
      <c r="F179" s="271">
        <f>SUM(F184,F190,F196)</f>
        <v>0</v>
      </c>
      <c r="G179" s="25">
        <f aca="true" t="shared" si="2" ref="G179:N179">SUM(G184,G190,G196)</f>
        <v>0</v>
      </c>
      <c r="H179" s="271">
        <f t="shared" si="2"/>
        <v>0</v>
      </c>
      <c r="I179" s="25">
        <f t="shared" si="2"/>
        <v>0</v>
      </c>
      <c r="J179" s="271">
        <f t="shared" si="2"/>
        <v>0</v>
      </c>
      <c r="K179" s="25">
        <f t="shared" si="2"/>
        <v>0</v>
      </c>
      <c r="L179" s="271">
        <f t="shared" si="2"/>
        <v>0</v>
      </c>
      <c r="M179" s="25">
        <f t="shared" si="2"/>
        <v>0</v>
      </c>
      <c r="N179" s="271">
        <f t="shared" si="2"/>
        <v>0</v>
      </c>
    </row>
    <row r="180" spans="1:16" s="32" customFormat="1" ht="18.75" customHeight="1">
      <c r="A180" s="545" t="s">
        <v>15</v>
      </c>
      <c r="B180" s="545"/>
      <c r="C180" s="47" t="s">
        <v>703</v>
      </c>
      <c r="E180" s="188"/>
      <c r="F180" s="273"/>
      <c r="G180" s="23"/>
      <c r="H180" s="273"/>
      <c r="I180" s="23"/>
      <c r="J180" s="273"/>
      <c r="K180" s="23"/>
      <c r="L180" s="273"/>
      <c r="M180" s="23" t="s">
        <v>6</v>
      </c>
      <c r="N180" s="273"/>
      <c r="P180" s="89"/>
    </row>
    <row r="181" spans="1:19" s="32" customFormat="1" ht="12.75" customHeight="1">
      <c r="A181" s="535"/>
      <c r="B181" s="539" t="s">
        <v>1</v>
      </c>
      <c r="C181" s="524" t="s">
        <v>704</v>
      </c>
      <c r="D181" s="35"/>
      <c r="E181" s="546" t="s">
        <v>740</v>
      </c>
      <c r="F181" s="547"/>
      <c r="G181" s="547"/>
      <c r="H181" s="547"/>
      <c r="I181" s="547"/>
      <c r="J181" s="547"/>
      <c r="K181" s="547"/>
      <c r="L181" s="547"/>
      <c r="M181" s="547"/>
      <c r="N181" s="317"/>
      <c r="O181" s="539" t="s">
        <v>121</v>
      </c>
      <c r="P181" s="541" t="s">
        <v>798</v>
      </c>
      <c r="Q181" s="539" t="s">
        <v>41</v>
      </c>
      <c r="R181" s="683" t="s">
        <v>805</v>
      </c>
      <c r="S181" s="684"/>
    </row>
    <row r="182" spans="1:19" s="32" customFormat="1" ht="12.75" customHeight="1">
      <c r="A182" s="535"/>
      <c r="B182" s="540"/>
      <c r="C182" s="540"/>
      <c r="D182" s="36"/>
      <c r="E182" s="186">
        <v>18</v>
      </c>
      <c r="F182" s="270">
        <v>18</v>
      </c>
      <c r="G182" s="157">
        <v>19</v>
      </c>
      <c r="H182" s="270">
        <v>19</v>
      </c>
      <c r="I182" s="157">
        <v>20</v>
      </c>
      <c r="J182" s="270">
        <v>20</v>
      </c>
      <c r="K182" s="157">
        <v>21</v>
      </c>
      <c r="L182" s="270">
        <v>21</v>
      </c>
      <c r="M182" s="54">
        <v>22</v>
      </c>
      <c r="N182" s="274">
        <v>22</v>
      </c>
      <c r="O182" s="540"/>
      <c r="P182" s="542"/>
      <c r="Q182" s="540"/>
      <c r="R182" s="685"/>
      <c r="S182" s="686"/>
    </row>
    <row r="183" spans="1:19" ht="60.75" customHeight="1">
      <c r="A183" s="535"/>
      <c r="B183" s="37" t="s">
        <v>2</v>
      </c>
      <c r="C183" s="38" t="s">
        <v>145</v>
      </c>
      <c r="D183" s="39" t="s">
        <v>4</v>
      </c>
      <c r="E183" s="186" t="s">
        <v>8</v>
      </c>
      <c r="F183" s="274"/>
      <c r="G183" s="20" t="s">
        <v>738</v>
      </c>
      <c r="H183" s="274"/>
      <c r="I183" s="20" t="s">
        <v>9</v>
      </c>
      <c r="J183" s="274"/>
      <c r="K183" s="52"/>
      <c r="L183" s="293"/>
      <c r="M183" s="52"/>
      <c r="N183" s="293"/>
      <c r="O183" s="34" t="s">
        <v>219</v>
      </c>
      <c r="P183" s="92" t="s">
        <v>219</v>
      </c>
      <c r="Q183" s="536" t="s">
        <v>47</v>
      </c>
      <c r="R183" s="158" t="s">
        <v>357</v>
      </c>
      <c r="S183" s="226" t="s">
        <v>22</v>
      </c>
    </row>
    <row r="184" spans="1:19" ht="236.25" customHeight="1">
      <c r="A184" s="545"/>
      <c r="B184" s="48" t="s">
        <v>3</v>
      </c>
      <c r="C184" s="112" t="s">
        <v>213</v>
      </c>
      <c r="D184" s="50" t="s">
        <v>5</v>
      </c>
      <c r="E184" s="186"/>
      <c r="F184" s="274"/>
      <c r="G184" s="20"/>
      <c r="H184" s="274"/>
      <c r="I184" s="20"/>
      <c r="J184" s="274"/>
      <c r="K184" s="20"/>
      <c r="L184" s="274"/>
      <c r="M184" s="20"/>
      <c r="N184" s="274"/>
      <c r="O184" s="51"/>
      <c r="P184" s="93"/>
      <c r="Q184" s="525"/>
      <c r="R184" s="160" t="s">
        <v>359</v>
      </c>
      <c r="S184" s="344" t="s">
        <v>23</v>
      </c>
    </row>
    <row r="185" ht="13.5"/>
    <row r="186" spans="1:16" s="32" customFormat="1" ht="19.5" customHeight="1">
      <c r="A186" s="545" t="s">
        <v>1007</v>
      </c>
      <c r="B186" s="545"/>
      <c r="C186" s="47" t="s">
        <v>703</v>
      </c>
      <c r="D186" s="46"/>
      <c r="E186" s="192"/>
      <c r="F186" s="292"/>
      <c r="G186" s="27"/>
      <c r="H186" s="292"/>
      <c r="I186" s="27"/>
      <c r="J186" s="292"/>
      <c r="K186" s="27"/>
      <c r="L186" s="292"/>
      <c r="M186" s="27" t="s">
        <v>1008</v>
      </c>
      <c r="N186" s="292"/>
      <c r="P186" s="89"/>
    </row>
    <row r="187" spans="1:19" s="32" customFormat="1" ht="13.5">
      <c r="A187" s="539"/>
      <c r="B187" s="539" t="s">
        <v>1009</v>
      </c>
      <c r="C187" s="561" t="s">
        <v>792</v>
      </c>
      <c r="D187" s="40"/>
      <c r="E187" s="546" t="s">
        <v>740</v>
      </c>
      <c r="F187" s="547"/>
      <c r="G187" s="547"/>
      <c r="H187" s="547"/>
      <c r="I187" s="547"/>
      <c r="J187" s="547"/>
      <c r="K187" s="547"/>
      <c r="L187" s="547"/>
      <c r="M187" s="547"/>
      <c r="N187" s="317"/>
      <c r="O187" s="539" t="s">
        <v>121</v>
      </c>
      <c r="P187" s="541" t="s">
        <v>798</v>
      </c>
      <c r="Q187" s="539" t="s">
        <v>41</v>
      </c>
      <c r="R187" s="683" t="s">
        <v>805</v>
      </c>
      <c r="S187" s="684"/>
    </row>
    <row r="188" spans="1:19" s="32" customFormat="1" ht="13.5">
      <c r="A188" s="568"/>
      <c r="B188" s="540"/>
      <c r="C188" s="562"/>
      <c r="D188" s="40"/>
      <c r="E188" s="186">
        <v>18</v>
      </c>
      <c r="F188" s="270">
        <v>18</v>
      </c>
      <c r="G188" s="157">
        <v>19</v>
      </c>
      <c r="H188" s="270">
        <v>19</v>
      </c>
      <c r="I188" s="157">
        <v>20</v>
      </c>
      <c r="J188" s="270">
        <v>20</v>
      </c>
      <c r="K188" s="157">
        <v>21</v>
      </c>
      <c r="L188" s="270">
        <v>21</v>
      </c>
      <c r="M188" s="54">
        <v>22</v>
      </c>
      <c r="N188" s="274">
        <v>22</v>
      </c>
      <c r="O188" s="540"/>
      <c r="P188" s="542"/>
      <c r="Q188" s="540"/>
      <c r="R188" s="687"/>
      <c r="S188" s="688"/>
    </row>
    <row r="189" spans="1:19" ht="60" customHeight="1">
      <c r="A189" s="568"/>
      <c r="B189" s="40" t="s">
        <v>1010</v>
      </c>
      <c r="C189" s="1" t="s">
        <v>793</v>
      </c>
      <c r="D189" s="63" t="s">
        <v>1011</v>
      </c>
      <c r="E189" s="545" t="s">
        <v>794</v>
      </c>
      <c r="F189" s="545"/>
      <c r="G189" s="545"/>
      <c r="H189" s="545"/>
      <c r="I189" s="545"/>
      <c r="J189" s="545"/>
      <c r="K189" s="545"/>
      <c r="L189" s="545"/>
      <c r="M189" s="545"/>
      <c r="N189" s="274"/>
      <c r="O189" s="24" t="s">
        <v>797</v>
      </c>
      <c r="P189" s="92" t="s">
        <v>797</v>
      </c>
      <c r="Q189" s="536" t="s">
        <v>47</v>
      </c>
      <c r="R189" s="158" t="s">
        <v>357</v>
      </c>
      <c r="S189" s="159" t="s">
        <v>363</v>
      </c>
    </row>
    <row r="190" spans="1:19" ht="60" customHeight="1">
      <c r="A190" s="544"/>
      <c r="B190" s="52" t="s">
        <v>1013</v>
      </c>
      <c r="C190" s="1" t="s">
        <v>795</v>
      </c>
      <c r="D190" s="63" t="s">
        <v>1015</v>
      </c>
      <c r="E190" s="186" t="s">
        <v>796</v>
      </c>
      <c r="F190" s="274">
        <v>0</v>
      </c>
      <c r="G190" s="20" t="s">
        <v>796</v>
      </c>
      <c r="H190" s="274">
        <v>0</v>
      </c>
      <c r="I190" s="20" t="s">
        <v>796</v>
      </c>
      <c r="J190" s="274">
        <v>0</v>
      </c>
      <c r="K190" s="20" t="s">
        <v>796</v>
      </c>
      <c r="L190" s="274">
        <v>0</v>
      </c>
      <c r="M190" s="20" t="s">
        <v>796</v>
      </c>
      <c r="N190" s="274">
        <v>0</v>
      </c>
      <c r="O190" s="51"/>
      <c r="P190" s="93"/>
      <c r="Q190" s="525"/>
      <c r="R190" s="160" t="s">
        <v>359</v>
      </c>
      <c r="S190" s="161" t="s">
        <v>364</v>
      </c>
    </row>
    <row r="191" ht="13.5" customHeight="1"/>
    <row r="192" spans="1:14" s="119" customFormat="1" ht="18.75" customHeight="1">
      <c r="A192" s="563" t="s">
        <v>24</v>
      </c>
      <c r="B192" s="563"/>
      <c r="C192" s="163" t="s">
        <v>703</v>
      </c>
      <c r="E192" s="188"/>
      <c r="F192" s="273"/>
      <c r="G192" s="23"/>
      <c r="H192" s="273"/>
      <c r="I192" s="23" t="s">
        <v>6</v>
      </c>
      <c r="J192" s="273"/>
      <c r="K192" s="23"/>
      <c r="L192" s="273"/>
      <c r="M192" s="23"/>
      <c r="N192" s="273"/>
    </row>
    <row r="193" spans="1:19" s="119" customFormat="1" ht="12.75" customHeight="1">
      <c r="A193" s="563"/>
      <c r="B193" s="564" t="s">
        <v>1</v>
      </c>
      <c r="C193" s="564" t="s">
        <v>25</v>
      </c>
      <c r="D193" s="120"/>
      <c r="E193" s="546" t="s">
        <v>55</v>
      </c>
      <c r="F193" s="547"/>
      <c r="G193" s="547"/>
      <c r="H193" s="547"/>
      <c r="I193" s="547"/>
      <c r="J193" s="547"/>
      <c r="K193" s="547"/>
      <c r="L193" s="547"/>
      <c r="M193" s="548"/>
      <c r="N193" s="316"/>
      <c r="O193" s="539" t="s">
        <v>153</v>
      </c>
      <c r="P193" s="541" t="s">
        <v>798</v>
      </c>
      <c r="Q193" s="539" t="s">
        <v>41</v>
      </c>
      <c r="R193" s="685"/>
      <c r="S193" s="689"/>
    </row>
    <row r="194" spans="1:19" s="119" customFormat="1" ht="12.75" customHeight="1">
      <c r="A194" s="563"/>
      <c r="B194" s="565"/>
      <c r="C194" s="565"/>
      <c r="D194" s="121"/>
      <c r="E194" s="186">
        <v>18</v>
      </c>
      <c r="F194" s="270">
        <v>18</v>
      </c>
      <c r="G194" s="157">
        <v>19</v>
      </c>
      <c r="H194" s="270">
        <v>19</v>
      </c>
      <c r="I194" s="157">
        <v>20</v>
      </c>
      <c r="J194" s="270">
        <v>20</v>
      </c>
      <c r="K194" s="157">
        <v>21</v>
      </c>
      <c r="L194" s="270">
        <v>21</v>
      </c>
      <c r="M194" s="54">
        <v>22</v>
      </c>
      <c r="N194" s="274">
        <v>22</v>
      </c>
      <c r="O194" s="540"/>
      <c r="P194" s="542"/>
      <c r="Q194" s="540"/>
      <c r="R194" s="685"/>
      <c r="S194" s="689"/>
    </row>
    <row r="195" spans="1:17" s="119" customFormat="1" ht="60.75" customHeight="1">
      <c r="A195" s="563"/>
      <c r="B195" s="164" t="s">
        <v>2</v>
      </c>
      <c r="C195" s="165" t="s">
        <v>26</v>
      </c>
      <c r="D195" s="124" t="s">
        <v>4</v>
      </c>
      <c r="E195" s="186" t="s">
        <v>8</v>
      </c>
      <c r="F195" s="273"/>
      <c r="G195" s="20" t="s">
        <v>9</v>
      </c>
      <c r="H195" s="273"/>
      <c r="I195" s="52"/>
      <c r="J195" s="293"/>
      <c r="K195" s="52"/>
      <c r="L195" s="293"/>
      <c r="M195" s="52"/>
      <c r="N195" s="293"/>
      <c r="O195" s="24" t="s">
        <v>219</v>
      </c>
      <c r="P195" s="92" t="s">
        <v>797</v>
      </c>
      <c r="Q195" s="536" t="s">
        <v>47</v>
      </c>
    </row>
    <row r="196" spans="1:17" s="119" customFormat="1" ht="60.75" customHeight="1">
      <c r="A196" s="563"/>
      <c r="B196" s="164" t="s">
        <v>3</v>
      </c>
      <c r="C196" s="165" t="s">
        <v>27</v>
      </c>
      <c r="D196" s="124" t="s">
        <v>5</v>
      </c>
      <c r="E196" s="186"/>
      <c r="F196" s="274"/>
      <c r="G196" s="20"/>
      <c r="H196" s="274"/>
      <c r="I196" s="73"/>
      <c r="J196" s="275"/>
      <c r="K196" s="73"/>
      <c r="L196" s="275"/>
      <c r="M196" s="73"/>
      <c r="N196" s="275"/>
      <c r="O196" s="51"/>
      <c r="P196" s="93"/>
      <c r="Q196" s="525"/>
    </row>
    <row r="197" spans="1:14" s="119" customFormat="1" ht="13.5">
      <c r="A197" s="130"/>
      <c r="B197" s="129"/>
      <c r="C197" s="131"/>
      <c r="D197" s="132"/>
      <c r="E197" s="193"/>
      <c r="F197" s="272"/>
      <c r="G197" s="26"/>
      <c r="H197" s="272"/>
      <c r="I197" s="26"/>
      <c r="J197" s="273"/>
      <c r="K197" s="23"/>
      <c r="L197" s="273"/>
      <c r="M197" s="23"/>
      <c r="N197" s="273"/>
    </row>
    <row r="198" spans="1:14" ht="24">
      <c r="A198" s="554" t="s">
        <v>139</v>
      </c>
      <c r="B198" s="555"/>
      <c r="C198" s="556"/>
      <c r="D198" s="566">
        <v>104</v>
      </c>
      <c r="E198" s="567"/>
      <c r="F198" s="291"/>
      <c r="G198" s="26"/>
      <c r="H198" s="272"/>
      <c r="I198" s="26"/>
      <c r="J198" s="272"/>
      <c r="K198" s="26"/>
      <c r="L198" s="272"/>
      <c r="M198" s="26"/>
      <c r="N198" s="272"/>
    </row>
    <row r="199" spans="3:14" ht="13.5">
      <c r="C199" s="537" t="s">
        <v>218</v>
      </c>
      <c r="D199" s="538"/>
      <c r="E199" s="190" t="s">
        <v>53</v>
      </c>
      <c r="F199" s="270" t="s">
        <v>609</v>
      </c>
      <c r="G199" s="157" t="s">
        <v>214</v>
      </c>
      <c r="H199" s="270" t="s">
        <v>51</v>
      </c>
      <c r="I199" s="157" t="s">
        <v>215</v>
      </c>
      <c r="J199" s="270" t="s">
        <v>49</v>
      </c>
      <c r="K199" s="157" t="s">
        <v>216</v>
      </c>
      <c r="L199" s="270" t="s">
        <v>612</v>
      </c>
      <c r="M199" s="157" t="s">
        <v>217</v>
      </c>
      <c r="N199" s="270" t="s">
        <v>610</v>
      </c>
    </row>
    <row r="200" spans="3:14" ht="13.5">
      <c r="C200" s="29"/>
      <c r="D200" s="30"/>
      <c r="E200" s="191">
        <f aca="true" t="shared" si="3" ref="E200:N200">SUM(E205,E211)</f>
        <v>0</v>
      </c>
      <c r="F200" s="271">
        <f t="shared" si="3"/>
        <v>0</v>
      </c>
      <c r="G200" s="25">
        <f t="shared" si="3"/>
        <v>0</v>
      </c>
      <c r="H200" s="271">
        <f>SUM(H205,H211)</f>
        <v>0</v>
      </c>
      <c r="I200" s="25">
        <f t="shared" si="3"/>
        <v>17341</v>
      </c>
      <c r="J200" s="271">
        <f t="shared" si="3"/>
        <v>17341</v>
      </c>
      <c r="K200" s="25">
        <f t="shared" si="3"/>
        <v>32818</v>
      </c>
      <c r="L200" s="271">
        <f t="shared" si="3"/>
        <v>32818</v>
      </c>
      <c r="M200" s="25">
        <f t="shared" si="3"/>
        <v>32818</v>
      </c>
      <c r="N200" s="271">
        <f t="shared" si="3"/>
        <v>32818</v>
      </c>
    </row>
    <row r="201" spans="1:13" ht="18.75" customHeight="1">
      <c r="A201" s="545" t="s">
        <v>15</v>
      </c>
      <c r="B201" s="545"/>
      <c r="C201" s="52" t="s">
        <v>139</v>
      </c>
      <c r="M201" s="23" t="s">
        <v>6</v>
      </c>
    </row>
    <row r="202" spans="1:19" ht="12.75" customHeight="1">
      <c r="A202" s="545"/>
      <c r="B202" s="543" t="s">
        <v>1</v>
      </c>
      <c r="C202" s="543" t="s">
        <v>989</v>
      </c>
      <c r="D202" s="64"/>
      <c r="E202" s="546" t="s">
        <v>55</v>
      </c>
      <c r="F202" s="547"/>
      <c r="G202" s="547"/>
      <c r="H202" s="547"/>
      <c r="I202" s="547"/>
      <c r="J202" s="547"/>
      <c r="K202" s="547"/>
      <c r="L202" s="547"/>
      <c r="M202" s="548"/>
      <c r="N202" s="316"/>
      <c r="O202" s="543" t="s">
        <v>121</v>
      </c>
      <c r="P202" s="541" t="s">
        <v>798</v>
      </c>
      <c r="Q202" s="543" t="s">
        <v>41</v>
      </c>
      <c r="R202" s="683" t="s">
        <v>805</v>
      </c>
      <c r="S202" s="684"/>
    </row>
    <row r="203" spans="1:19" ht="12.75" customHeight="1">
      <c r="A203" s="545"/>
      <c r="B203" s="544"/>
      <c r="C203" s="544"/>
      <c r="D203" s="51"/>
      <c r="E203" s="186">
        <v>18</v>
      </c>
      <c r="F203" s="270">
        <v>18</v>
      </c>
      <c r="G203" s="157">
        <v>19</v>
      </c>
      <c r="H203" s="270">
        <v>19</v>
      </c>
      <c r="I203" s="157">
        <v>20</v>
      </c>
      <c r="J203" s="270">
        <v>20</v>
      </c>
      <c r="K203" s="157">
        <v>21</v>
      </c>
      <c r="L203" s="270">
        <v>21</v>
      </c>
      <c r="M203" s="54">
        <v>22</v>
      </c>
      <c r="N203" s="274">
        <v>22</v>
      </c>
      <c r="O203" s="544"/>
      <c r="P203" s="542"/>
      <c r="Q203" s="544"/>
      <c r="R203" s="685"/>
      <c r="S203" s="686"/>
    </row>
    <row r="204" spans="1:19" ht="92.25" customHeight="1">
      <c r="A204" s="545"/>
      <c r="B204" s="48" t="s">
        <v>2</v>
      </c>
      <c r="C204" s="49" t="s">
        <v>555</v>
      </c>
      <c r="D204" s="50" t="s">
        <v>4</v>
      </c>
      <c r="E204" s="186" t="s">
        <v>8</v>
      </c>
      <c r="F204" s="274"/>
      <c r="G204" s="20" t="s">
        <v>8</v>
      </c>
      <c r="H204" s="274"/>
      <c r="I204" s="20" t="s">
        <v>9</v>
      </c>
      <c r="J204" s="293"/>
      <c r="K204" s="52"/>
      <c r="L204" s="293"/>
      <c r="M204" s="52"/>
      <c r="N204" s="293"/>
      <c r="O204" s="24" t="s">
        <v>995</v>
      </c>
      <c r="P204" s="92" t="s">
        <v>995</v>
      </c>
      <c r="Q204" s="543"/>
      <c r="R204" s="158" t="s">
        <v>357</v>
      </c>
      <c r="S204" s="344" t="s">
        <v>668</v>
      </c>
    </row>
    <row r="205" spans="1:19" ht="51.75" customHeight="1">
      <c r="A205" s="545"/>
      <c r="B205" s="48" t="s">
        <v>3</v>
      </c>
      <c r="C205" s="123" t="s">
        <v>994</v>
      </c>
      <c r="D205" s="50" t="s">
        <v>5</v>
      </c>
      <c r="E205" s="186"/>
      <c r="F205" s="274"/>
      <c r="G205" s="20"/>
      <c r="H205" s="274"/>
      <c r="I205" s="73">
        <v>17341</v>
      </c>
      <c r="J205" s="275">
        <v>17341</v>
      </c>
      <c r="K205" s="73">
        <v>32818</v>
      </c>
      <c r="L205" s="275">
        <v>32818</v>
      </c>
      <c r="M205" s="73">
        <v>32818</v>
      </c>
      <c r="N205" s="275">
        <v>32818</v>
      </c>
      <c r="O205" s="51"/>
      <c r="P205" s="93"/>
      <c r="Q205" s="544"/>
      <c r="R205" s="160" t="s">
        <v>359</v>
      </c>
      <c r="S205" s="161" t="s">
        <v>669</v>
      </c>
    </row>
    <row r="206" ht="13.5"/>
    <row r="207" spans="1:16" s="32" customFormat="1" ht="18.75" customHeight="1">
      <c r="A207" s="545" t="s">
        <v>15</v>
      </c>
      <c r="B207" s="545"/>
      <c r="C207" s="47" t="s">
        <v>404</v>
      </c>
      <c r="E207" s="188"/>
      <c r="F207" s="273"/>
      <c r="G207" s="23"/>
      <c r="H207" s="273"/>
      <c r="I207" s="23"/>
      <c r="J207" s="273"/>
      <c r="K207" s="23"/>
      <c r="L207" s="273"/>
      <c r="M207" s="23" t="s">
        <v>6</v>
      </c>
      <c r="N207" s="273"/>
      <c r="P207" s="89"/>
    </row>
    <row r="208" spans="1:19" s="32" customFormat="1" ht="12.75" customHeight="1">
      <c r="A208" s="535"/>
      <c r="B208" s="539" t="s">
        <v>1</v>
      </c>
      <c r="C208" s="539" t="s">
        <v>321</v>
      </c>
      <c r="D208" s="35"/>
      <c r="E208" s="546" t="s">
        <v>740</v>
      </c>
      <c r="F208" s="547"/>
      <c r="G208" s="547"/>
      <c r="H208" s="547"/>
      <c r="I208" s="547"/>
      <c r="J208" s="547"/>
      <c r="K208" s="547"/>
      <c r="L208" s="547"/>
      <c r="M208" s="547"/>
      <c r="N208" s="317"/>
      <c r="O208" s="539" t="s">
        <v>121</v>
      </c>
      <c r="P208" s="541" t="s">
        <v>798</v>
      </c>
      <c r="Q208" s="539" t="s">
        <v>41</v>
      </c>
      <c r="R208" s="683" t="s">
        <v>805</v>
      </c>
      <c r="S208" s="684"/>
    </row>
    <row r="209" spans="1:19" s="32" customFormat="1" ht="12.75" customHeight="1">
      <c r="A209" s="535"/>
      <c r="B209" s="540"/>
      <c r="C209" s="540"/>
      <c r="D209" s="36"/>
      <c r="E209" s="186">
        <v>18</v>
      </c>
      <c r="F209" s="270">
        <v>18</v>
      </c>
      <c r="G209" s="157">
        <v>19</v>
      </c>
      <c r="H209" s="270">
        <v>19</v>
      </c>
      <c r="I209" s="157">
        <v>20</v>
      </c>
      <c r="J209" s="270">
        <v>20</v>
      </c>
      <c r="K209" s="157">
        <v>21</v>
      </c>
      <c r="L209" s="270">
        <v>21</v>
      </c>
      <c r="M209" s="54">
        <v>22</v>
      </c>
      <c r="N209" s="274">
        <v>22</v>
      </c>
      <c r="O209" s="540"/>
      <c r="P209" s="542"/>
      <c r="Q209" s="540"/>
      <c r="R209" s="685"/>
      <c r="S209" s="686"/>
    </row>
    <row r="210" spans="1:19" ht="60.75" customHeight="1">
      <c r="A210" s="535"/>
      <c r="B210" s="37" t="s">
        <v>2</v>
      </c>
      <c r="C210" s="123" t="s">
        <v>322</v>
      </c>
      <c r="D210" s="39" t="s">
        <v>4</v>
      </c>
      <c r="E210" s="186" t="s">
        <v>8</v>
      </c>
      <c r="F210" s="274"/>
      <c r="G210" s="52"/>
      <c r="H210" s="293"/>
      <c r="I210" s="52"/>
      <c r="J210" s="293"/>
      <c r="K210" s="52"/>
      <c r="L210" s="293"/>
      <c r="M210" s="52"/>
      <c r="N210" s="293"/>
      <c r="O210" s="5" t="s">
        <v>131</v>
      </c>
      <c r="P210" s="5" t="s">
        <v>900</v>
      </c>
      <c r="Q210" s="543"/>
      <c r="R210" s="158" t="s">
        <v>357</v>
      </c>
      <c r="S210" s="341" t="s">
        <v>675</v>
      </c>
    </row>
    <row r="211" spans="1:19" ht="60.75" customHeight="1">
      <c r="A211" s="545"/>
      <c r="B211" s="48" t="s">
        <v>3</v>
      </c>
      <c r="C211" s="49" t="s">
        <v>323</v>
      </c>
      <c r="D211" s="50" t="s">
        <v>5</v>
      </c>
      <c r="E211" s="186"/>
      <c r="F211" s="274"/>
      <c r="G211" s="20"/>
      <c r="H211" s="274"/>
      <c r="I211" s="20"/>
      <c r="J211" s="274"/>
      <c r="K211" s="20"/>
      <c r="L211" s="274"/>
      <c r="M211" s="20"/>
      <c r="N211" s="274"/>
      <c r="O211" s="51"/>
      <c r="P211" s="93"/>
      <c r="Q211" s="544"/>
      <c r="R211" s="160" t="s">
        <v>359</v>
      </c>
      <c r="S211" s="161" t="s">
        <v>669</v>
      </c>
    </row>
    <row r="212" ht="13.5"/>
    <row r="213" spans="1:6" ht="24">
      <c r="A213" s="554" t="s">
        <v>166</v>
      </c>
      <c r="B213" s="555"/>
      <c r="C213" s="556"/>
      <c r="D213" s="566">
        <v>105</v>
      </c>
      <c r="E213" s="567"/>
      <c r="F213" s="291"/>
    </row>
    <row r="214" spans="3:14" ht="13.5">
      <c r="C214" s="537" t="s">
        <v>146</v>
      </c>
      <c r="D214" s="538"/>
      <c r="E214" s="190" t="s">
        <v>53</v>
      </c>
      <c r="F214" s="270" t="s">
        <v>609</v>
      </c>
      <c r="G214" s="157" t="s">
        <v>214</v>
      </c>
      <c r="H214" s="270" t="s">
        <v>51</v>
      </c>
      <c r="I214" s="157" t="s">
        <v>215</v>
      </c>
      <c r="J214" s="270" t="s">
        <v>49</v>
      </c>
      <c r="K214" s="157" t="s">
        <v>216</v>
      </c>
      <c r="L214" s="270" t="s">
        <v>612</v>
      </c>
      <c r="M214" s="157" t="s">
        <v>217</v>
      </c>
      <c r="N214" s="270" t="s">
        <v>610</v>
      </c>
    </row>
    <row r="215" spans="3:14" ht="13.5">
      <c r="C215" s="29"/>
      <c r="D215" s="30"/>
      <c r="E215" s="191">
        <f>SUM(E220,E226,E232,E250,E256,E262,E268,E274,E238,E244,E280,E286)</f>
        <v>0</v>
      </c>
      <c r="F215" s="271">
        <f aca="true" t="shared" si="4" ref="F215:N215">SUM(F220,F226,F232,F250,F256,F262,F268,F274,F238,F244,F280,F286)</f>
        <v>0</v>
      </c>
      <c r="G215" s="25">
        <f t="shared" si="4"/>
        <v>0</v>
      </c>
      <c r="H215" s="271">
        <f t="shared" si="4"/>
        <v>0</v>
      </c>
      <c r="I215" s="25">
        <f t="shared" si="4"/>
        <v>0</v>
      </c>
      <c r="J215" s="271">
        <f t="shared" si="4"/>
        <v>0</v>
      </c>
      <c r="K215" s="25">
        <f t="shared" si="4"/>
        <v>0</v>
      </c>
      <c r="L215" s="271">
        <f t="shared" si="4"/>
        <v>0</v>
      </c>
      <c r="M215" s="25">
        <f t="shared" si="4"/>
        <v>0</v>
      </c>
      <c r="N215" s="271">
        <f t="shared" si="4"/>
        <v>0</v>
      </c>
    </row>
    <row r="216" spans="1:13" ht="20.25" customHeight="1">
      <c r="A216" s="52" t="s">
        <v>1007</v>
      </c>
      <c r="B216" s="593" t="s">
        <v>166</v>
      </c>
      <c r="C216" s="594"/>
      <c r="M216" s="23" t="s">
        <v>1008</v>
      </c>
    </row>
    <row r="217" spans="1:19" ht="13.5">
      <c r="A217" s="545"/>
      <c r="B217" s="545" t="s">
        <v>1009</v>
      </c>
      <c r="C217" s="603" t="s">
        <v>154</v>
      </c>
      <c r="D217" s="52"/>
      <c r="E217" s="546" t="s">
        <v>740</v>
      </c>
      <c r="F217" s="547"/>
      <c r="G217" s="547"/>
      <c r="H217" s="547"/>
      <c r="I217" s="547"/>
      <c r="J217" s="547"/>
      <c r="K217" s="547"/>
      <c r="L217" s="547"/>
      <c r="M217" s="547"/>
      <c r="N217" s="317"/>
      <c r="O217" s="543" t="s">
        <v>121</v>
      </c>
      <c r="P217" s="541" t="s">
        <v>798</v>
      </c>
      <c r="Q217" s="543" t="s">
        <v>41</v>
      </c>
      <c r="R217" s="683" t="s">
        <v>805</v>
      </c>
      <c r="S217" s="684"/>
    </row>
    <row r="218" spans="1:19" ht="13.5">
      <c r="A218" s="545"/>
      <c r="B218" s="545"/>
      <c r="C218" s="545"/>
      <c r="D218" s="52"/>
      <c r="E218" s="186">
        <v>18</v>
      </c>
      <c r="F218" s="270">
        <v>18</v>
      </c>
      <c r="G218" s="157">
        <v>19</v>
      </c>
      <c r="H218" s="270">
        <v>19</v>
      </c>
      <c r="I218" s="157">
        <v>20</v>
      </c>
      <c r="J218" s="270">
        <v>20</v>
      </c>
      <c r="K218" s="157">
        <v>21</v>
      </c>
      <c r="L218" s="270">
        <v>21</v>
      </c>
      <c r="M218" s="54">
        <v>22</v>
      </c>
      <c r="N218" s="274">
        <v>22</v>
      </c>
      <c r="O218" s="544"/>
      <c r="P218" s="542"/>
      <c r="Q218" s="544"/>
      <c r="R218" s="685"/>
      <c r="S218" s="686"/>
    </row>
    <row r="219" spans="1:19" ht="60" customHeight="1">
      <c r="A219" s="545"/>
      <c r="B219" s="52" t="s">
        <v>1010</v>
      </c>
      <c r="C219" s="489" t="s">
        <v>155</v>
      </c>
      <c r="D219" s="65" t="s">
        <v>1011</v>
      </c>
      <c r="E219" s="592" t="s">
        <v>1012</v>
      </c>
      <c r="F219" s="592"/>
      <c r="G219" s="592"/>
      <c r="H219" s="592"/>
      <c r="I219" s="592"/>
      <c r="J219" s="592"/>
      <c r="K219" s="592"/>
      <c r="L219" s="592"/>
      <c r="M219" s="592"/>
      <c r="N219" s="318"/>
      <c r="O219" s="24" t="s">
        <v>749</v>
      </c>
      <c r="P219" s="92" t="s">
        <v>797</v>
      </c>
      <c r="Q219" s="536" t="s">
        <v>46</v>
      </c>
      <c r="R219" s="158" t="s">
        <v>357</v>
      </c>
      <c r="S219" s="344" t="s">
        <v>776</v>
      </c>
    </row>
    <row r="220" spans="1:19" ht="60" customHeight="1">
      <c r="A220" s="545"/>
      <c r="B220" s="52" t="s">
        <v>1013</v>
      </c>
      <c r="C220" s="63" t="s">
        <v>1014</v>
      </c>
      <c r="D220" s="65" t="s">
        <v>1015</v>
      </c>
      <c r="E220" s="191"/>
      <c r="F220" s="271"/>
      <c r="G220" s="25"/>
      <c r="H220" s="271"/>
      <c r="I220" s="25"/>
      <c r="J220" s="271"/>
      <c r="K220" s="25"/>
      <c r="L220" s="271"/>
      <c r="M220" s="25"/>
      <c r="N220" s="271"/>
      <c r="O220" s="51"/>
      <c r="P220" s="93"/>
      <c r="Q220" s="525"/>
      <c r="R220" s="160" t="s">
        <v>359</v>
      </c>
      <c r="S220" s="161" t="s">
        <v>777</v>
      </c>
    </row>
    <row r="221" ht="13.5" customHeight="1"/>
    <row r="222" spans="1:16" s="32" customFormat="1" ht="18.75" customHeight="1">
      <c r="A222" s="545" t="s">
        <v>15</v>
      </c>
      <c r="B222" s="545"/>
      <c r="C222" s="47" t="s">
        <v>166</v>
      </c>
      <c r="E222" s="188"/>
      <c r="F222" s="273"/>
      <c r="G222" s="23"/>
      <c r="H222" s="273"/>
      <c r="I222" s="23"/>
      <c r="J222" s="273"/>
      <c r="K222" s="23"/>
      <c r="L222" s="273"/>
      <c r="M222" s="23" t="s">
        <v>6</v>
      </c>
      <c r="N222" s="273"/>
      <c r="P222" s="89"/>
    </row>
    <row r="223" spans="1:19" s="32" customFormat="1" ht="12.75" customHeight="1">
      <c r="A223" s="535"/>
      <c r="B223" s="539" t="s">
        <v>1</v>
      </c>
      <c r="C223" s="539" t="s">
        <v>758</v>
      </c>
      <c r="D223" s="35"/>
      <c r="E223" s="546" t="s">
        <v>740</v>
      </c>
      <c r="F223" s="547"/>
      <c r="G223" s="547"/>
      <c r="H223" s="547"/>
      <c r="I223" s="547"/>
      <c r="J223" s="547"/>
      <c r="K223" s="547"/>
      <c r="L223" s="547"/>
      <c r="M223" s="547"/>
      <c r="N223" s="317"/>
      <c r="O223" s="539" t="s">
        <v>121</v>
      </c>
      <c r="P223" s="541" t="s">
        <v>798</v>
      </c>
      <c r="Q223" s="539" t="s">
        <v>41</v>
      </c>
      <c r="R223" s="683" t="s">
        <v>805</v>
      </c>
      <c r="S223" s="684"/>
    </row>
    <row r="224" spans="1:19" s="32" customFormat="1" ht="12.75" customHeight="1">
      <c r="A224" s="535"/>
      <c r="B224" s="540"/>
      <c r="C224" s="540"/>
      <c r="D224" s="36"/>
      <c r="E224" s="186">
        <v>18</v>
      </c>
      <c r="F224" s="270">
        <v>18</v>
      </c>
      <c r="G224" s="157">
        <v>19</v>
      </c>
      <c r="H224" s="270">
        <v>19</v>
      </c>
      <c r="I224" s="157">
        <v>20</v>
      </c>
      <c r="J224" s="270">
        <v>20</v>
      </c>
      <c r="K224" s="157">
        <v>21</v>
      </c>
      <c r="L224" s="270">
        <v>21</v>
      </c>
      <c r="M224" s="54">
        <v>22</v>
      </c>
      <c r="N224" s="274">
        <v>22</v>
      </c>
      <c r="O224" s="540"/>
      <c r="P224" s="542"/>
      <c r="Q224" s="540"/>
      <c r="R224" s="690"/>
      <c r="S224" s="691"/>
    </row>
    <row r="225" spans="1:19" ht="60.75" customHeight="1">
      <c r="A225" s="535"/>
      <c r="B225" s="37" t="s">
        <v>2</v>
      </c>
      <c r="C225" s="123" t="s">
        <v>759</v>
      </c>
      <c r="D225" s="39" t="s">
        <v>4</v>
      </c>
      <c r="E225" s="186" t="s">
        <v>8</v>
      </c>
      <c r="F225" s="274"/>
      <c r="G225" s="52"/>
      <c r="H225" s="293"/>
      <c r="I225" s="52"/>
      <c r="J225" s="293"/>
      <c r="K225" s="52"/>
      <c r="L225" s="293"/>
      <c r="M225" s="52"/>
      <c r="N225" s="293"/>
      <c r="O225" s="34" t="s">
        <v>761</v>
      </c>
      <c r="P225" s="92" t="s">
        <v>761</v>
      </c>
      <c r="Q225" s="536" t="s">
        <v>46</v>
      </c>
      <c r="R225" s="158" t="s">
        <v>357</v>
      </c>
      <c r="S225" s="177" t="s">
        <v>32</v>
      </c>
    </row>
    <row r="226" spans="1:19" ht="60.75" customHeight="1">
      <c r="A226" s="545"/>
      <c r="B226" s="48" t="s">
        <v>3</v>
      </c>
      <c r="C226" s="123" t="s">
        <v>760</v>
      </c>
      <c r="D226" s="50" t="s">
        <v>5</v>
      </c>
      <c r="E226" s="186"/>
      <c r="F226" s="274"/>
      <c r="G226" s="20"/>
      <c r="H226" s="274"/>
      <c r="I226" s="20"/>
      <c r="J226" s="274"/>
      <c r="K226" s="20"/>
      <c r="L226" s="274"/>
      <c r="M226" s="20"/>
      <c r="N226" s="274"/>
      <c r="O226" s="51"/>
      <c r="P226" s="93"/>
      <c r="Q226" s="525"/>
      <c r="R226" s="160" t="s">
        <v>359</v>
      </c>
      <c r="S226" s="161" t="s">
        <v>33</v>
      </c>
    </row>
    <row r="227" spans="1:17" ht="13.5">
      <c r="A227" s="54"/>
      <c r="B227" s="55"/>
      <c r="C227" s="56"/>
      <c r="D227" s="57"/>
      <c r="E227" s="195"/>
      <c r="F227" s="272"/>
      <c r="G227" s="26"/>
      <c r="H227" s="272"/>
      <c r="I227" s="26"/>
      <c r="J227" s="272"/>
      <c r="K227" s="26"/>
      <c r="L227" s="272"/>
      <c r="M227" s="26"/>
      <c r="N227" s="272"/>
      <c r="O227" s="27"/>
      <c r="P227" s="90"/>
      <c r="Q227" s="18"/>
    </row>
    <row r="228" spans="1:16" s="32" customFormat="1" ht="18.75" customHeight="1">
      <c r="A228" s="545" t="s">
        <v>15</v>
      </c>
      <c r="B228" s="545"/>
      <c r="C228" s="47" t="s">
        <v>166</v>
      </c>
      <c r="E228" s="188"/>
      <c r="F228" s="273"/>
      <c r="G228" s="23"/>
      <c r="H228" s="273"/>
      <c r="I228" s="23"/>
      <c r="J228" s="273"/>
      <c r="K228" s="23"/>
      <c r="L228" s="273"/>
      <c r="M228" s="23" t="s">
        <v>6</v>
      </c>
      <c r="N228" s="273"/>
      <c r="P228" s="89"/>
    </row>
    <row r="229" spans="1:19" s="32" customFormat="1" ht="12.75" customHeight="1">
      <c r="A229" s="535"/>
      <c r="B229" s="539" t="s">
        <v>1</v>
      </c>
      <c r="C229" s="639" t="s">
        <v>167</v>
      </c>
      <c r="D229" s="35"/>
      <c r="E229" s="546" t="s">
        <v>740</v>
      </c>
      <c r="F229" s="547"/>
      <c r="G229" s="547"/>
      <c r="H229" s="547"/>
      <c r="I229" s="547"/>
      <c r="J229" s="547"/>
      <c r="K229" s="547"/>
      <c r="L229" s="547"/>
      <c r="M229" s="547"/>
      <c r="N229" s="317"/>
      <c r="O229" s="539" t="s">
        <v>121</v>
      </c>
      <c r="P229" s="541" t="s">
        <v>798</v>
      </c>
      <c r="Q229" s="539" t="s">
        <v>41</v>
      </c>
      <c r="R229" s="683" t="s">
        <v>805</v>
      </c>
      <c r="S229" s="684"/>
    </row>
    <row r="230" spans="1:19" s="32" customFormat="1" ht="12.75" customHeight="1">
      <c r="A230" s="535"/>
      <c r="B230" s="540"/>
      <c r="C230" s="562"/>
      <c r="D230" s="36"/>
      <c r="E230" s="186">
        <v>18</v>
      </c>
      <c r="F230" s="270">
        <v>18</v>
      </c>
      <c r="G230" s="157">
        <v>19</v>
      </c>
      <c r="H230" s="270">
        <v>19</v>
      </c>
      <c r="I230" s="157">
        <v>20</v>
      </c>
      <c r="J230" s="270">
        <v>20</v>
      </c>
      <c r="K230" s="157">
        <v>21</v>
      </c>
      <c r="L230" s="270">
        <v>21</v>
      </c>
      <c r="M230" s="54">
        <v>22</v>
      </c>
      <c r="N230" s="274">
        <v>22</v>
      </c>
      <c r="O230" s="540"/>
      <c r="P230" s="542"/>
      <c r="Q230" s="540"/>
      <c r="R230" s="685"/>
      <c r="S230" s="686"/>
    </row>
    <row r="231" spans="1:19" ht="60.75" customHeight="1">
      <c r="A231" s="535"/>
      <c r="B231" s="37" t="s">
        <v>2</v>
      </c>
      <c r="C231" s="123" t="s">
        <v>628</v>
      </c>
      <c r="D231" s="39" t="s">
        <v>4</v>
      </c>
      <c r="E231" s="186" t="s">
        <v>8</v>
      </c>
      <c r="F231" s="274"/>
      <c r="G231" s="52" t="s">
        <v>8</v>
      </c>
      <c r="H231" s="293"/>
      <c r="I231" s="52"/>
      <c r="J231" s="293"/>
      <c r="K231" s="52"/>
      <c r="L231" s="293"/>
      <c r="M231" s="52"/>
      <c r="N231" s="293"/>
      <c r="O231" s="34" t="s">
        <v>128</v>
      </c>
      <c r="P231" s="92" t="s">
        <v>444</v>
      </c>
      <c r="Q231" s="536" t="s">
        <v>46</v>
      </c>
      <c r="R231" s="158" t="s">
        <v>357</v>
      </c>
      <c r="S231" s="344" t="s">
        <v>992</v>
      </c>
    </row>
    <row r="232" spans="1:19" ht="60.75" customHeight="1">
      <c r="A232" s="545"/>
      <c r="B232" s="48" t="s">
        <v>3</v>
      </c>
      <c r="C232" s="49" t="s">
        <v>168</v>
      </c>
      <c r="D232" s="50" t="s">
        <v>5</v>
      </c>
      <c r="E232" s="186"/>
      <c r="F232" s="274">
        <v>0</v>
      </c>
      <c r="G232" s="20"/>
      <c r="H232" s="274"/>
      <c r="I232" s="20"/>
      <c r="J232" s="274"/>
      <c r="K232" s="20"/>
      <c r="L232" s="274"/>
      <c r="M232" s="20"/>
      <c r="N232" s="274"/>
      <c r="O232" s="51"/>
      <c r="P232" s="93"/>
      <c r="Q232" s="525"/>
      <c r="R232" s="160" t="s">
        <v>359</v>
      </c>
      <c r="S232" s="161" t="s">
        <v>993</v>
      </c>
    </row>
    <row r="233" spans="1:17" ht="13.5">
      <c r="A233" s="54"/>
      <c r="B233" s="55"/>
      <c r="C233" s="56"/>
      <c r="D233" s="57"/>
      <c r="E233" s="195"/>
      <c r="F233" s="272"/>
      <c r="G233" s="26"/>
      <c r="H233" s="272"/>
      <c r="I233" s="26"/>
      <c r="J233" s="272"/>
      <c r="K233" s="26"/>
      <c r="L233" s="272"/>
      <c r="M233" s="26"/>
      <c r="N233" s="272"/>
      <c r="O233" s="27"/>
      <c r="P233" s="90"/>
      <c r="Q233" s="18"/>
    </row>
    <row r="234" spans="1:16" s="32" customFormat="1" ht="18.75" customHeight="1">
      <c r="A234" s="545" t="s">
        <v>15</v>
      </c>
      <c r="B234" s="545"/>
      <c r="C234" s="47" t="s">
        <v>166</v>
      </c>
      <c r="E234" s="188"/>
      <c r="F234" s="273"/>
      <c r="G234" s="23"/>
      <c r="H234" s="273"/>
      <c r="I234" s="23"/>
      <c r="J234" s="273"/>
      <c r="K234" s="23"/>
      <c r="L234" s="273"/>
      <c r="M234" s="23" t="s">
        <v>6</v>
      </c>
      <c r="N234" s="273"/>
      <c r="P234" s="89"/>
    </row>
    <row r="235" spans="1:19" s="32" customFormat="1" ht="12.75" customHeight="1">
      <c r="A235" s="535"/>
      <c r="B235" s="539" t="s">
        <v>1</v>
      </c>
      <c r="C235" s="561" t="s">
        <v>166</v>
      </c>
      <c r="D235" s="35"/>
      <c r="E235" s="546" t="s">
        <v>740</v>
      </c>
      <c r="F235" s="547"/>
      <c r="G235" s="547"/>
      <c r="H235" s="547"/>
      <c r="I235" s="547"/>
      <c r="J235" s="547"/>
      <c r="K235" s="547"/>
      <c r="L235" s="547"/>
      <c r="M235" s="547"/>
      <c r="N235" s="317"/>
      <c r="O235" s="539" t="s">
        <v>121</v>
      </c>
      <c r="P235" s="541" t="s">
        <v>798</v>
      </c>
      <c r="Q235" s="539" t="s">
        <v>41</v>
      </c>
      <c r="R235" s="683" t="s">
        <v>805</v>
      </c>
      <c r="S235" s="692"/>
    </row>
    <row r="236" spans="1:19" s="32" customFormat="1" ht="12.75" customHeight="1">
      <c r="A236" s="535"/>
      <c r="B236" s="540"/>
      <c r="C236" s="562"/>
      <c r="D236" s="36"/>
      <c r="E236" s="186">
        <v>18</v>
      </c>
      <c r="F236" s="270">
        <v>18</v>
      </c>
      <c r="G236" s="157">
        <v>19</v>
      </c>
      <c r="H236" s="270">
        <v>19</v>
      </c>
      <c r="I236" s="157">
        <v>20</v>
      </c>
      <c r="J236" s="270">
        <v>20</v>
      </c>
      <c r="K236" s="157">
        <v>21</v>
      </c>
      <c r="L236" s="270">
        <v>21</v>
      </c>
      <c r="M236" s="54">
        <v>22</v>
      </c>
      <c r="N236" s="274">
        <v>22</v>
      </c>
      <c r="O236" s="540"/>
      <c r="P236" s="542"/>
      <c r="Q236" s="540"/>
      <c r="R236" s="687"/>
      <c r="S236" s="693"/>
    </row>
    <row r="237" spans="1:19" ht="60.75" customHeight="1">
      <c r="A237" s="535"/>
      <c r="B237" s="37" t="s">
        <v>2</v>
      </c>
      <c r="C237" s="38" t="s">
        <v>712</v>
      </c>
      <c r="D237" s="39" t="s">
        <v>4</v>
      </c>
      <c r="E237" s="186" t="s">
        <v>8</v>
      </c>
      <c r="F237" s="274"/>
      <c r="G237" s="52"/>
      <c r="H237" s="293"/>
      <c r="I237" s="52"/>
      <c r="J237" s="293"/>
      <c r="K237" s="52"/>
      <c r="L237" s="293"/>
      <c r="M237" s="52"/>
      <c r="N237" s="293"/>
      <c r="O237" s="6" t="s">
        <v>749</v>
      </c>
      <c r="P237" s="6" t="s">
        <v>916</v>
      </c>
      <c r="Q237" s="536" t="s">
        <v>46</v>
      </c>
      <c r="R237" s="235" t="s">
        <v>357</v>
      </c>
      <c r="S237" s="221" t="s">
        <v>776</v>
      </c>
    </row>
    <row r="238" spans="1:19" ht="76.5" customHeight="1">
      <c r="A238" s="545"/>
      <c r="B238" s="48" t="s">
        <v>3</v>
      </c>
      <c r="C238" s="49" t="s">
        <v>975</v>
      </c>
      <c r="D238" s="50" t="s">
        <v>5</v>
      </c>
      <c r="E238" s="186"/>
      <c r="F238" s="274"/>
      <c r="G238" s="20"/>
      <c r="H238" s="274"/>
      <c r="I238" s="20"/>
      <c r="J238" s="274"/>
      <c r="K238" s="20"/>
      <c r="L238" s="274"/>
      <c r="M238" s="20"/>
      <c r="N238" s="274"/>
      <c r="O238" s="51"/>
      <c r="P238" s="93"/>
      <c r="Q238" s="525"/>
      <c r="R238" s="160" t="s">
        <v>359</v>
      </c>
      <c r="S238" s="161" t="s">
        <v>777</v>
      </c>
    </row>
    <row r="239" ht="13.5"/>
    <row r="240" spans="1:16" s="32" customFormat="1" ht="18.75" customHeight="1">
      <c r="A240" s="602" t="s">
        <v>15</v>
      </c>
      <c r="B240" s="602"/>
      <c r="C240" s="70" t="s">
        <v>166</v>
      </c>
      <c r="E240" s="188"/>
      <c r="F240" s="273"/>
      <c r="G240" s="23"/>
      <c r="H240" s="273"/>
      <c r="I240" s="23"/>
      <c r="J240" s="273"/>
      <c r="K240" s="23"/>
      <c r="L240" s="273"/>
      <c r="M240" s="23" t="s">
        <v>6</v>
      </c>
      <c r="N240" s="273"/>
      <c r="P240" s="89"/>
    </row>
    <row r="241" spans="1:19" s="32" customFormat="1" ht="12.75" customHeight="1">
      <c r="A241" s="601"/>
      <c r="B241" s="526" t="s">
        <v>1</v>
      </c>
      <c r="C241" s="552" t="s">
        <v>261</v>
      </c>
      <c r="D241" s="35"/>
      <c r="E241" s="546" t="s">
        <v>740</v>
      </c>
      <c r="F241" s="547"/>
      <c r="G241" s="547"/>
      <c r="H241" s="547"/>
      <c r="I241" s="547"/>
      <c r="J241" s="547"/>
      <c r="K241" s="547"/>
      <c r="L241" s="547"/>
      <c r="M241" s="547"/>
      <c r="N241" s="317"/>
      <c r="O241" s="539" t="s">
        <v>121</v>
      </c>
      <c r="P241" s="541" t="s">
        <v>798</v>
      </c>
      <c r="Q241" s="539" t="s">
        <v>41</v>
      </c>
      <c r="R241" s="683" t="s">
        <v>805</v>
      </c>
      <c r="S241" s="684"/>
    </row>
    <row r="242" spans="1:19" s="32" customFormat="1" ht="12.75" customHeight="1">
      <c r="A242" s="601"/>
      <c r="B242" s="527"/>
      <c r="C242" s="553"/>
      <c r="D242" s="36"/>
      <c r="E242" s="186">
        <v>18</v>
      </c>
      <c r="F242" s="270">
        <v>18</v>
      </c>
      <c r="G242" s="157">
        <v>19</v>
      </c>
      <c r="H242" s="270">
        <v>19</v>
      </c>
      <c r="I242" s="157">
        <v>20</v>
      </c>
      <c r="J242" s="270">
        <v>20</v>
      </c>
      <c r="K242" s="157">
        <v>21</v>
      </c>
      <c r="L242" s="270">
        <v>21</v>
      </c>
      <c r="M242" s="54">
        <v>22</v>
      </c>
      <c r="N242" s="274">
        <v>22</v>
      </c>
      <c r="O242" s="540"/>
      <c r="P242" s="542"/>
      <c r="Q242" s="540"/>
      <c r="R242" s="690"/>
      <c r="S242" s="691"/>
    </row>
    <row r="243" spans="1:19" ht="60.75" customHeight="1">
      <c r="A243" s="601"/>
      <c r="B243" s="252" t="s">
        <v>2</v>
      </c>
      <c r="C243" s="98" t="s">
        <v>375</v>
      </c>
      <c r="D243" s="39" t="s">
        <v>4</v>
      </c>
      <c r="E243" s="186" t="s">
        <v>8</v>
      </c>
      <c r="F243" s="274"/>
      <c r="G243" s="20" t="s">
        <v>9</v>
      </c>
      <c r="H243" s="293"/>
      <c r="I243" s="52"/>
      <c r="J243" s="293"/>
      <c r="K243" s="52"/>
      <c r="L243" s="293"/>
      <c r="M243" s="52"/>
      <c r="N243" s="293"/>
      <c r="O243" s="134" t="s">
        <v>374</v>
      </c>
      <c r="P243" s="6"/>
      <c r="Q243" s="536" t="s">
        <v>46</v>
      </c>
      <c r="R243" s="158" t="s">
        <v>357</v>
      </c>
      <c r="S243" s="162" t="s">
        <v>34</v>
      </c>
    </row>
    <row r="244" spans="1:19" ht="60.75" customHeight="1">
      <c r="A244" s="602"/>
      <c r="B244" s="253" t="s">
        <v>3</v>
      </c>
      <c r="C244" s="254" t="s">
        <v>893</v>
      </c>
      <c r="D244" s="50" t="s">
        <v>5</v>
      </c>
      <c r="E244" s="186"/>
      <c r="F244" s="274"/>
      <c r="G244" s="20"/>
      <c r="H244" s="274">
        <v>0</v>
      </c>
      <c r="I244" s="20"/>
      <c r="J244" s="274">
        <v>0</v>
      </c>
      <c r="K244" s="20"/>
      <c r="L244" s="274">
        <v>0</v>
      </c>
      <c r="M244" s="20"/>
      <c r="N244" s="274">
        <v>0</v>
      </c>
      <c r="O244" s="51"/>
      <c r="P244" s="93"/>
      <c r="Q244" s="525"/>
      <c r="R244" s="160" t="s">
        <v>359</v>
      </c>
      <c r="S244" s="161" t="s">
        <v>35</v>
      </c>
    </row>
    <row r="245" ht="13.5"/>
    <row r="246" spans="1:16" s="32" customFormat="1" ht="18.75" customHeight="1">
      <c r="A246" s="602" t="s">
        <v>15</v>
      </c>
      <c r="B246" s="602"/>
      <c r="C246" s="70" t="s">
        <v>166</v>
      </c>
      <c r="E246" s="188"/>
      <c r="F246" s="273"/>
      <c r="G246" s="23"/>
      <c r="H246" s="273"/>
      <c r="I246" s="23"/>
      <c r="J246" s="273"/>
      <c r="K246" s="23"/>
      <c r="L246" s="273"/>
      <c r="M246" s="23" t="s">
        <v>6</v>
      </c>
      <c r="N246" s="273"/>
      <c r="P246" s="89"/>
    </row>
    <row r="247" spans="1:19" s="32" customFormat="1" ht="12.75" customHeight="1">
      <c r="A247" s="601"/>
      <c r="B247" s="526" t="s">
        <v>1</v>
      </c>
      <c r="C247" s="552" t="s">
        <v>262</v>
      </c>
      <c r="D247" s="35"/>
      <c r="E247" s="546" t="s">
        <v>740</v>
      </c>
      <c r="F247" s="547"/>
      <c r="G247" s="547"/>
      <c r="H247" s="547"/>
      <c r="I247" s="547"/>
      <c r="J247" s="547"/>
      <c r="K247" s="547"/>
      <c r="L247" s="547"/>
      <c r="M247" s="547"/>
      <c r="N247" s="317"/>
      <c r="O247" s="539" t="s">
        <v>122</v>
      </c>
      <c r="P247" s="541" t="s">
        <v>798</v>
      </c>
      <c r="Q247" s="539" t="s">
        <v>41</v>
      </c>
      <c r="R247" s="683" t="s">
        <v>805</v>
      </c>
      <c r="S247" s="684"/>
    </row>
    <row r="248" spans="1:19" s="32" customFormat="1" ht="12.75" customHeight="1">
      <c r="A248" s="601"/>
      <c r="B248" s="527"/>
      <c r="C248" s="553"/>
      <c r="D248" s="36"/>
      <c r="E248" s="186">
        <v>18</v>
      </c>
      <c r="F248" s="270">
        <v>18</v>
      </c>
      <c r="G248" s="157">
        <v>19</v>
      </c>
      <c r="H248" s="270">
        <v>19</v>
      </c>
      <c r="I248" s="157">
        <v>20</v>
      </c>
      <c r="J248" s="270">
        <v>20</v>
      </c>
      <c r="K248" s="157">
        <v>21</v>
      </c>
      <c r="L248" s="270">
        <v>21</v>
      </c>
      <c r="M248" s="54">
        <v>22</v>
      </c>
      <c r="N248" s="274">
        <v>22</v>
      </c>
      <c r="O248" s="540"/>
      <c r="P248" s="542"/>
      <c r="Q248" s="540"/>
      <c r="R248" s="690"/>
      <c r="S248" s="691"/>
    </row>
    <row r="249" spans="1:19" ht="60.75" customHeight="1">
      <c r="A249" s="601"/>
      <c r="B249" s="252" t="s">
        <v>2</v>
      </c>
      <c r="C249" s="98" t="s">
        <v>894</v>
      </c>
      <c r="D249" s="39" t="s">
        <v>4</v>
      </c>
      <c r="E249" s="186" t="s">
        <v>8</v>
      </c>
      <c r="F249" s="274"/>
      <c r="G249" s="52"/>
      <c r="H249" s="293"/>
      <c r="I249" s="52"/>
      <c r="J249" s="293"/>
      <c r="K249" s="52"/>
      <c r="L249" s="293"/>
      <c r="M249" s="52"/>
      <c r="N249" s="293"/>
      <c r="O249" s="134" t="s">
        <v>374</v>
      </c>
      <c r="P249" s="6"/>
      <c r="Q249" s="536" t="s">
        <v>46</v>
      </c>
      <c r="R249" s="158" t="s">
        <v>357</v>
      </c>
      <c r="S249" s="177" t="s">
        <v>876</v>
      </c>
    </row>
    <row r="250" spans="1:19" ht="60.75" customHeight="1">
      <c r="A250" s="602"/>
      <c r="B250" s="253" t="s">
        <v>3</v>
      </c>
      <c r="C250" s="254" t="s">
        <v>874</v>
      </c>
      <c r="D250" s="50" t="s">
        <v>5</v>
      </c>
      <c r="E250" s="186"/>
      <c r="F250" s="274">
        <v>0</v>
      </c>
      <c r="G250" s="20"/>
      <c r="H250" s="274">
        <v>0</v>
      </c>
      <c r="I250" s="20"/>
      <c r="J250" s="274">
        <v>0</v>
      </c>
      <c r="K250" s="20"/>
      <c r="L250" s="274">
        <v>0</v>
      </c>
      <c r="M250" s="20"/>
      <c r="N250" s="274">
        <v>0</v>
      </c>
      <c r="O250" s="51"/>
      <c r="P250" s="93"/>
      <c r="Q250" s="525"/>
      <c r="R250" s="160" t="s">
        <v>359</v>
      </c>
      <c r="S250" s="161" t="s">
        <v>913</v>
      </c>
    </row>
    <row r="251" spans="1:17" ht="13.5">
      <c r="A251" s="54"/>
      <c r="B251" s="55"/>
      <c r="C251" s="56"/>
      <c r="D251" s="57"/>
      <c r="E251" s="195"/>
      <c r="F251" s="272"/>
      <c r="G251" s="26"/>
      <c r="H251" s="272"/>
      <c r="I251" s="26"/>
      <c r="J251" s="272"/>
      <c r="K251" s="26"/>
      <c r="L251" s="272"/>
      <c r="M251" s="26"/>
      <c r="N251" s="272"/>
      <c r="O251" s="27"/>
      <c r="P251" s="90"/>
      <c r="Q251" s="18"/>
    </row>
    <row r="252" spans="1:16" s="32" customFormat="1" ht="18.75" customHeight="1">
      <c r="A252" s="545" t="s">
        <v>15</v>
      </c>
      <c r="B252" s="545"/>
      <c r="C252" s="47" t="s">
        <v>166</v>
      </c>
      <c r="E252" s="188"/>
      <c r="F252" s="273"/>
      <c r="G252" s="23"/>
      <c r="H252" s="273"/>
      <c r="I252" s="23"/>
      <c r="J252" s="273"/>
      <c r="K252" s="23"/>
      <c r="L252" s="273"/>
      <c r="M252" s="23" t="s">
        <v>6</v>
      </c>
      <c r="N252" s="273"/>
      <c r="P252" s="89"/>
    </row>
    <row r="253" spans="1:19" s="32" customFormat="1" ht="12.75" customHeight="1">
      <c r="A253" s="535"/>
      <c r="B253" s="539" t="s">
        <v>1</v>
      </c>
      <c r="C253" s="539" t="s">
        <v>582</v>
      </c>
      <c r="D253" s="35"/>
      <c r="E253" s="546" t="s">
        <v>740</v>
      </c>
      <c r="F253" s="547"/>
      <c r="G253" s="547"/>
      <c r="H253" s="547"/>
      <c r="I253" s="547"/>
      <c r="J253" s="547"/>
      <c r="K253" s="547"/>
      <c r="L253" s="547"/>
      <c r="M253" s="547"/>
      <c r="N253" s="317"/>
      <c r="O253" s="539" t="s">
        <v>122</v>
      </c>
      <c r="P253" s="541" t="s">
        <v>798</v>
      </c>
      <c r="Q253" s="539" t="s">
        <v>41</v>
      </c>
      <c r="R253" s="683" t="s">
        <v>805</v>
      </c>
      <c r="S253" s="692"/>
    </row>
    <row r="254" spans="1:19" s="32" customFormat="1" ht="12.75" customHeight="1">
      <c r="A254" s="535"/>
      <c r="B254" s="540"/>
      <c r="C254" s="540"/>
      <c r="D254" s="36"/>
      <c r="E254" s="186">
        <v>18</v>
      </c>
      <c r="F254" s="270">
        <v>18</v>
      </c>
      <c r="G254" s="157">
        <v>19</v>
      </c>
      <c r="H254" s="270">
        <v>19</v>
      </c>
      <c r="I254" s="157">
        <v>20</v>
      </c>
      <c r="J254" s="270">
        <v>20</v>
      </c>
      <c r="K254" s="157">
        <v>21</v>
      </c>
      <c r="L254" s="270">
        <v>21</v>
      </c>
      <c r="M254" s="54">
        <v>22</v>
      </c>
      <c r="N254" s="274">
        <v>22</v>
      </c>
      <c r="O254" s="540"/>
      <c r="P254" s="542"/>
      <c r="Q254" s="540"/>
      <c r="R254" s="687"/>
      <c r="S254" s="693"/>
    </row>
    <row r="255" spans="1:19" ht="60.75" customHeight="1">
      <c r="A255" s="535"/>
      <c r="B255" s="37" t="s">
        <v>2</v>
      </c>
      <c r="C255" s="38" t="s">
        <v>583</v>
      </c>
      <c r="D255" s="39" t="s">
        <v>4</v>
      </c>
      <c r="E255" s="186" t="s">
        <v>8</v>
      </c>
      <c r="F255" s="274"/>
      <c r="G255" s="223" t="s">
        <v>606</v>
      </c>
      <c r="H255" s="288" t="s">
        <v>8</v>
      </c>
      <c r="I255" s="52"/>
      <c r="J255" s="293"/>
      <c r="K255" s="52"/>
      <c r="L255" s="293"/>
      <c r="M255" s="52"/>
      <c r="N255" s="293"/>
      <c r="O255" s="6" t="s">
        <v>702</v>
      </c>
      <c r="P255" s="6" t="s">
        <v>0</v>
      </c>
      <c r="Q255" s="532" t="s">
        <v>46</v>
      </c>
      <c r="R255" s="235" t="s">
        <v>357</v>
      </c>
      <c r="S255" s="221"/>
    </row>
    <row r="256" spans="1:19" ht="60.75" customHeight="1">
      <c r="A256" s="545"/>
      <c r="B256" s="48" t="s">
        <v>3</v>
      </c>
      <c r="C256" s="49"/>
      <c r="D256" s="50" t="s">
        <v>5</v>
      </c>
      <c r="E256" s="186"/>
      <c r="F256" s="274"/>
      <c r="G256" s="186"/>
      <c r="H256" s="274"/>
      <c r="I256" s="20"/>
      <c r="J256" s="274"/>
      <c r="K256" s="20"/>
      <c r="L256" s="274"/>
      <c r="M256" s="20"/>
      <c r="N256" s="274"/>
      <c r="O256" s="51"/>
      <c r="P256" s="93"/>
      <c r="Q256" s="521"/>
      <c r="R256" s="160" t="s">
        <v>359</v>
      </c>
      <c r="S256" s="167"/>
    </row>
    <row r="257" spans="1:16" ht="13.5">
      <c r="A257" s="26"/>
      <c r="B257" s="66"/>
      <c r="C257" s="67"/>
      <c r="D257" s="57"/>
      <c r="E257" s="195"/>
      <c r="F257" s="272"/>
      <c r="G257" s="195"/>
      <c r="H257" s="272"/>
      <c r="I257" s="26"/>
      <c r="J257" s="272"/>
      <c r="K257" s="26"/>
      <c r="L257" s="272"/>
      <c r="M257" s="26"/>
      <c r="N257" s="272"/>
      <c r="O257" s="27"/>
      <c r="P257" s="90"/>
    </row>
    <row r="258" spans="1:16" s="32" customFormat="1" ht="18.75" customHeight="1">
      <c r="A258" s="545" t="s">
        <v>15</v>
      </c>
      <c r="B258" s="545"/>
      <c r="C258" s="47" t="s">
        <v>166</v>
      </c>
      <c r="E258" s="188"/>
      <c r="F258" s="273"/>
      <c r="G258" s="188"/>
      <c r="H258" s="273"/>
      <c r="I258" s="23"/>
      <c r="J258" s="273"/>
      <c r="K258" s="23"/>
      <c r="L258" s="273"/>
      <c r="M258" s="23" t="s">
        <v>6</v>
      </c>
      <c r="N258" s="273"/>
      <c r="P258" s="89"/>
    </row>
    <row r="259" spans="1:19" s="32" customFormat="1" ht="12.75" customHeight="1">
      <c r="A259" s="535"/>
      <c r="B259" s="539" t="s">
        <v>1</v>
      </c>
      <c r="C259" s="539" t="s">
        <v>169</v>
      </c>
      <c r="D259" s="35"/>
      <c r="E259" s="546" t="s">
        <v>740</v>
      </c>
      <c r="F259" s="547"/>
      <c r="G259" s="547"/>
      <c r="H259" s="547"/>
      <c r="I259" s="547"/>
      <c r="J259" s="547"/>
      <c r="K259" s="547"/>
      <c r="L259" s="547"/>
      <c r="M259" s="547"/>
      <c r="N259" s="317"/>
      <c r="O259" s="539" t="s">
        <v>122</v>
      </c>
      <c r="P259" s="541" t="s">
        <v>798</v>
      </c>
      <c r="Q259" s="539" t="s">
        <v>41</v>
      </c>
      <c r="R259" s="603" t="s">
        <v>805</v>
      </c>
      <c r="S259" s="603"/>
    </row>
    <row r="260" spans="1:19" s="32" customFormat="1" ht="12.75" customHeight="1">
      <c r="A260" s="535"/>
      <c r="B260" s="540"/>
      <c r="C260" s="540"/>
      <c r="D260" s="36"/>
      <c r="E260" s="186">
        <v>18</v>
      </c>
      <c r="F260" s="270">
        <v>18</v>
      </c>
      <c r="G260" s="190">
        <v>19</v>
      </c>
      <c r="H260" s="270">
        <v>19</v>
      </c>
      <c r="I260" s="157">
        <v>20</v>
      </c>
      <c r="J260" s="270">
        <v>20</v>
      </c>
      <c r="K260" s="157">
        <v>21</v>
      </c>
      <c r="L260" s="270">
        <v>21</v>
      </c>
      <c r="M260" s="54">
        <v>22</v>
      </c>
      <c r="N260" s="274">
        <v>22</v>
      </c>
      <c r="O260" s="540"/>
      <c r="P260" s="542"/>
      <c r="Q260" s="540"/>
      <c r="R260" s="603"/>
      <c r="S260" s="603"/>
    </row>
    <row r="261" spans="1:19" s="32" customFormat="1" ht="60.75" customHeight="1">
      <c r="A261" s="535"/>
      <c r="B261" s="37" t="s">
        <v>2</v>
      </c>
      <c r="C261" s="38" t="s">
        <v>170</v>
      </c>
      <c r="D261" s="39" t="s">
        <v>4</v>
      </c>
      <c r="E261" s="186" t="s">
        <v>8</v>
      </c>
      <c r="F261" s="274"/>
      <c r="G261" s="186" t="s">
        <v>8</v>
      </c>
      <c r="H261" s="293"/>
      <c r="I261" s="52"/>
      <c r="J261" s="293"/>
      <c r="K261" s="52"/>
      <c r="L261" s="293"/>
      <c r="M261" s="52"/>
      <c r="N261" s="293"/>
      <c r="O261" s="34" t="s">
        <v>128</v>
      </c>
      <c r="P261" s="92" t="s">
        <v>444</v>
      </c>
      <c r="Q261" s="539"/>
      <c r="R261" s="235" t="s">
        <v>357</v>
      </c>
      <c r="S261" s="221" t="s">
        <v>551</v>
      </c>
    </row>
    <row r="262" spans="1:19" s="32" customFormat="1" ht="60.75" customHeight="1">
      <c r="A262" s="535"/>
      <c r="B262" s="37" t="s">
        <v>3</v>
      </c>
      <c r="C262" s="38" t="s">
        <v>438</v>
      </c>
      <c r="D262" s="39" t="s">
        <v>5</v>
      </c>
      <c r="E262" s="186"/>
      <c r="F262" s="274">
        <v>0</v>
      </c>
      <c r="G262" s="186"/>
      <c r="H262" s="274"/>
      <c r="I262" s="20"/>
      <c r="J262" s="274"/>
      <c r="K262" s="20"/>
      <c r="L262" s="274"/>
      <c r="M262" s="20"/>
      <c r="N262" s="274"/>
      <c r="O262" s="36"/>
      <c r="P262" s="93"/>
      <c r="Q262" s="540"/>
      <c r="R262" s="160" t="s">
        <v>359</v>
      </c>
      <c r="S262" s="167" t="s">
        <v>340</v>
      </c>
    </row>
    <row r="263" spans="5:16" s="32" customFormat="1" ht="13.5" customHeight="1">
      <c r="E263" s="188"/>
      <c r="F263" s="273"/>
      <c r="G263" s="188"/>
      <c r="H263" s="273"/>
      <c r="I263" s="23"/>
      <c r="J263" s="273"/>
      <c r="K263" s="23"/>
      <c r="L263" s="273"/>
      <c r="M263" s="23"/>
      <c r="N263" s="273"/>
      <c r="P263" s="89"/>
    </row>
    <row r="264" spans="1:16" s="32" customFormat="1" ht="18.75" customHeight="1">
      <c r="A264" s="535" t="s">
        <v>15</v>
      </c>
      <c r="B264" s="535"/>
      <c r="C264" s="47" t="s">
        <v>166</v>
      </c>
      <c r="E264" s="188"/>
      <c r="F264" s="273"/>
      <c r="G264" s="188"/>
      <c r="H264" s="273"/>
      <c r="I264" s="23"/>
      <c r="J264" s="273"/>
      <c r="K264" s="23"/>
      <c r="L264" s="273"/>
      <c r="M264" s="23" t="s">
        <v>6</v>
      </c>
      <c r="N264" s="273"/>
      <c r="P264" s="89"/>
    </row>
    <row r="265" spans="1:19" s="32" customFormat="1" ht="12.75" customHeight="1">
      <c r="A265" s="535"/>
      <c r="B265" s="539" t="s">
        <v>1</v>
      </c>
      <c r="C265" s="639" t="s">
        <v>99</v>
      </c>
      <c r="D265" s="35"/>
      <c r="E265" s="546" t="s">
        <v>740</v>
      </c>
      <c r="F265" s="547"/>
      <c r="G265" s="547"/>
      <c r="H265" s="547"/>
      <c r="I265" s="547"/>
      <c r="J265" s="547"/>
      <c r="K265" s="547"/>
      <c r="L265" s="547"/>
      <c r="M265" s="547"/>
      <c r="N265" s="317"/>
      <c r="O265" s="539" t="s">
        <v>122</v>
      </c>
      <c r="P265" s="541" t="s">
        <v>798</v>
      </c>
      <c r="Q265" s="539" t="s">
        <v>41</v>
      </c>
      <c r="R265" s="603" t="s">
        <v>805</v>
      </c>
      <c r="S265" s="603"/>
    </row>
    <row r="266" spans="1:19" s="32" customFormat="1" ht="12.75" customHeight="1">
      <c r="A266" s="535"/>
      <c r="B266" s="540"/>
      <c r="C266" s="562"/>
      <c r="D266" s="36"/>
      <c r="E266" s="186">
        <v>18</v>
      </c>
      <c r="F266" s="270">
        <v>18</v>
      </c>
      <c r="G266" s="190">
        <v>19</v>
      </c>
      <c r="H266" s="270">
        <v>19</v>
      </c>
      <c r="I266" s="157">
        <v>20</v>
      </c>
      <c r="J266" s="270">
        <v>20</v>
      </c>
      <c r="K266" s="157">
        <v>21</v>
      </c>
      <c r="L266" s="270">
        <v>21</v>
      </c>
      <c r="M266" s="54">
        <v>22</v>
      </c>
      <c r="N266" s="274">
        <v>22</v>
      </c>
      <c r="O266" s="540"/>
      <c r="P266" s="542"/>
      <c r="Q266" s="540"/>
      <c r="R266" s="603"/>
      <c r="S266" s="603"/>
    </row>
    <row r="267" spans="1:19" ht="60.75" customHeight="1">
      <c r="A267" s="535"/>
      <c r="B267" s="37" t="s">
        <v>2</v>
      </c>
      <c r="C267" s="123" t="s">
        <v>100</v>
      </c>
      <c r="D267" s="39" t="s">
        <v>4</v>
      </c>
      <c r="F267" s="293"/>
      <c r="G267" s="186" t="s">
        <v>8</v>
      </c>
      <c r="H267" s="274"/>
      <c r="I267" s="20"/>
      <c r="J267" s="274"/>
      <c r="K267" s="20"/>
      <c r="L267" s="274"/>
      <c r="M267" s="20"/>
      <c r="N267" s="274"/>
      <c r="O267" s="5" t="s">
        <v>102</v>
      </c>
      <c r="P267" s="5" t="s">
        <v>102</v>
      </c>
      <c r="Q267" s="543"/>
      <c r="R267" s="235" t="s">
        <v>357</v>
      </c>
      <c r="S267" s="222" t="s">
        <v>803</v>
      </c>
    </row>
    <row r="268" spans="1:19" ht="60.75" customHeight="1">
      <c r="A268" s="545"/>
      <c r="B268" s="48" t="s">
        <v>3</v>
      </c>
      <c r="C268" s="49" t="s">
        <v>101</v>
      </c>
      <c r="D268" s="50" t="s">
        <v>5</v>
      </c>
      <c r="E268" s="186"/>
      <c r="F268" s="274"/>
      <c r="G268" s="186"/>
      <c r="H268" s="274"/>
      <c r="I268" s="53"/>
      <c r="J268" s="299"/>
      <c r="K268" s="53"/>
      <c r="L268" s="299"/>
      <c r="M268" s="53"/>
      <c r="N268" s="299"/>
      <c r="O268" s="51"/>
      <c r="P268" s="93"/>
      <c r="Q268" s="544"/>
      <c r="R268" s="160" t="s">
        <v>359</v>
      </c>
      <c r="S268" s="161" t="s">
        <v>804</v>
      </c>
    </row>
    <row r="269" ht="13.5">
      <c r="G269" s="188"/>
    </row>
    <row r="270" spans="1:16" s="32" customFormat="1" ht="18.75" customHeight="1">
      <c r="A270" s="545" t="s">
        <v>15</v>
      </c>
      <c r="B270" s="545"/>
      <c r="C270" s="47" t="s">
        <v>166</v>
      </c>
      <c r="E270" s="188"/>
      <c r="F270" s="273"/>
      <c r="G270" s="188"/>
      <c r="H270" s="273"/>
      <c r="I270" s="23"/>
      <c r="J270" s="273"/>
      <c r="K270" s="23"/>
      <c r="L270" s="273"/>
      <c r="M270" s="23" t="s">
        <v>6</v>
      </c>
      <c r="N270" s="273"/>
      <c r="P270" s="89"/>
    </row>
    <row r="271" spans="1:19" s="32" customFormat="1" ht="12.75" customHeight="1">
      <c r="A271" s="535"/>
      <c r="B271" s="539" t="s">
        <v>1</v>
      </c>
      <c r="C271" s="539" t="s">
        <v>652</v>
      </c>
      <c r="D271" s="35"/>
      <c r="E271" s="546" t="s">
        <v>740</v>
      </c>
      <c r="F271" s="547"/>
      <c r="G271" s="547"/>
      <c r="H271" s="547"/>
      <c r="I271" s="547"/>
      <c r="J271" s="547"/>
      <c r="K271" s="547"/>
      <c r="L271" s="547"/>
      <c r="M271" s="547"/>
      <c r="N271" s="317"/>
      <c r="O271" s="539" t="s">
        <v>122</v>
      </c>
      <c r="P271" s="541" t="s">
        <v>798</v>
      </c>
      <c r="Q271" s="539" t="s">
        <v>41</v>
      </c>
      <c r="R271" s="603" t="s">
        <v>805</v>
      </c>
      <c r="S271" s="603"/>
    </row>
    <row r="272" spans="1:19" s="32" customFormat="1" ht="12.75" customHeight="1">
      <c r="A272" s="535"/>
      <c r="B272" s="540"/>
      <c r="C272" s="540"/>
      <c r="D272" s="36"/>
      <c r="E272" s="186">
        <v>18</v>
      </c>
      <c r="F272" s="270">
        <v>18</v>
      </c>
      <c r="G272" s="190">
        <v>19</v>
      </c>
      <c r="H272" s="270">
        <v>19</v>
      </c>
      <c r="I272" s="157">
        <v>20</v>
      </c>
      <c r="J272" s="270">
        <v>20</v>
      </c>
      <c r="K272" s="157">
        <v>21</v>
      </c>
      <c r="L272" s="270">
        <v>21</v>
      </c>
      <c r="M272" s="54">
        <v>22</v>
      </c>
      <c r="N272" s="274">
        <v>22</v>
      </c>
      <c r="O272" s="540"/>
      <c r="P272" s="542"/>
      <c r="Q272" s="540"/>
      <c r="R272" s="603"/>
      <c r="S272" s="603"/>
    </row>
    <row r="273" spans="1:19" ht="60.75" customHeight="1">
      <c r="A273" s="535"/>
      <c r="B273" s="37" t="s">
        <v>2</v>
      </c>
      <c r="C273" s="38" t="s">
        <v>653</v>
      </c>
      <c r="D273" s="39" t="s">
        <v>4</v>
      </c>
      <c r="E273" s="186" t="s">
        <v>8</v>
      </c>
      <c r="F273" s="274"/>
      <c r="G273" s="194"/>
      <c r="H273" s="293"/>
      <c r="I273" s="52"/>
      <c r="J273" s="293"/>
      <c r="K273" s="52"/>
      <c r="L273" s="293"/>
      <c r="M273" s="52"/>
      <c r="N273" s="293"/>
      <c r="O273" s="34" t="s">
        <v>338</v>
      </c>
      <c r="P273" s="92" t="s">
        <v>655</v>
      </c>
      <c r="Q273" s="632" t="s">
        <v>46</v>
      </c>
      <c r="R273" s="235" t="s">
        <v>357</v>
      </c>
      <c r="S273" s="222" t="s">
        <v>350</v>
      </c>
    </row>
    <row r="274" spans="1:19" ht="60.75" customHeight="1">
      <c r="A274" s="545"/>
      <c r="B274" s="48" t="s">
        <v>3</v>
      </c>
      <c r="C274" s="49" t="s">
        <v>654</v>
      </c>
      <c r="D274" s="50" t="s">
        <v>5</v>
      </c>
      <c r="E274" s="186"/>
      <c r="F274" s="274"/>
      <c r="G274" s="186"/>
      <c r="H274" s="274"/>
      <c r="I274" s="20"/>
      <c r="J274" s="274"/>
      <c r="K274" s="20"/>
      <c r="L274" s="274"/>
      <c r="M274" s="20"/>
      <c r="N274" s="274"/>
      <c r="O274" s="51" t="s">
        <v>131</v>
      </c>
      <c r="P274" s="93"/>
      <c r="Q274" s="633"/>
      <c r="R274" s="160" t="s">
        <v>359</v>
      </c>
      <c r="S274" s="161" t="s">
        <v>667</v>
      </c>
    </row>
    <row r="275" ht="13.5">
      <c r="G275" s="188"/>
    </row>
    <row r="276" spans="1:14" s="119" customFormat="1" ht="18.75" customHeight="1">
      <c r="A276" s="603" t="s">
        <v>15</v>
      </c>
      <c r="B276" s="603"/>
      <c r="C276" s="47" t="s">
        <v>166</v>
      </c>
      <c r="E276" s="188"/>
      <c r="F276" s="273"/>
      <c r="G276" s="188"/>
      <c r="H276" s="273"/>
      <c r="I276" s="23"/>
      <c r="J276" s="273"/>
      <c r="K276" s="23"/>
      <c r="L276" s="273"/>
      <c r="M276" s="23" t="s">
        <v>6</v>
      </c>
      <c r="N276" s="273"/>
    </row>
    <row r="277" spans="1:19" s="119" customFormat="1" ht="12.75" customHeight="1">
      <c r="A277" s="603"/>
      <c r="B277" s="524" t="s">
        <v>1</v>
      </c>
      <c r="C277" s="541" t="s">
        <v>166</v>
      </c>
      <c r="D277" s="109"/>
      <c r="E277" s="550" t="s">
        <v>54</v>
      </c>
      <c r="F277" s="551"/>
      <c r="G277" s="551"/>
      <c r="H277" s="551"/>
      <c r="I277" s="551"/>
      <c r="J277" s="551"/>
      <c r="K277" s="551"/>
      <c r="L277" s="551"/>
      <c r="M277" s="551"/>
      <c r="N277" s="317"/>
      <c r="O277" s="539" t="s">
        <v>122</v>
      </c>
      <c r="P277" s="541" t="s">
        <v>798</v>
      </c>
      <c r="Q277" s="539" t="s">
        <v>41</v>
      </c>
      <c r="R277" s="603" t="s">
        <v>805</v>
      </c>
      <c r="S277" s="603"/>
    </row>
    <row r="278" spans="1:19" s="119" customFormat="1" ht="12.75" customHeight="1">
      <c r="A278" s="603"/>
      <c r="B278" s="549"/>
      <c r="C278" s="542"/>
      <c r="D278" s="93"/>
      <c r="E278" s="186">
        <v>18</v>
      </c>
      <c r="F278" s="270">
        <v>18</v>
      </c>
      <c r="G278" s="190">
        <v>19</v>
      </c>
      <c r="H278" s="270">
        <v>19</v>
      </c>
      <c r="I278" s="157">
        <v>20</v>
      </c>
      <c r="J278" s="270">
        <v>20</v>
      </c>
      <c r="K278" s="157">
        <v>21</v>
      </c>
      <c r="L278" s="270">
        <v>21</v>
      </c>
      <c r="M278" s="54">
        <v>22</v>
      </c>
      <c r="N278" s="274">
        <v>22</v>
      </c>
      <c r="O278" s="540"/>
      <c r="P278" s="542"/>
      <c r="Q278" s="540"/>
      <c r="R278" s="603"/>
      <c r="S278" s="603"/>
    </row>
    <row r="279" spans="1:19" s="119" customFormat="1" ht="60.75" customHeight="1">
      <c r="A279" s="603"/>
      <c r="B279" s="122" t="s">
        <v>2</v>
      </c>
      <c r="C279" s="17" t="s">
        <v>898</v>
      </c>
      <c r="D279" s="111" t="s">
        <v>4</v>
      </c>
      <c r="E279" s="186" t="s">
        <v>8</v>
      </c>
      <c r="F279" s="274" t="s">
        <v>8</v>
      </c>
      <c r="G279" s="186" t="s">
        <v>8</v>
      </c>
      <c r="H279" s="274" t="s">
        <v>8</v>
      </c>
      <c r="I279" s="223" t="s">
        <v>9</v>
      </c>
      <c r="J279" s="274" t="s">
        <v>8</v>
      </c>
      <c r="K279" s="52"/>
      <c r="L279" s="293"/>
      <c r="M279" s="52"/>
      <c r="N279" s="293"/>
      <c r="O279" s="34" t="s">
        <v>897</v>
      </c>
      <c r="P279" s="92" t="s">
        <v>444</v>
      </c>
      <c r="Q279" s="632"/>
      <c r="R279" s="235" t="s">
        <v>357</v>
      </c>
      <c r="S279" s="222" t="s">
        <v>341</v>
      </c>
    </row>
    <row r="280" spans="1:19" s="119" customFormat="1" ht="60.75" customHeight="1">
      <c r="A280" s="603"/>
      <c r="B280" s="122" t="s">
        <v>3</v>
      </c>
      <c r="C280" s="17" t="s">
        <v>626</v>
      </c>
      <c r="D280" s="111" t="s">
        <v>5</v>
      </c>
      <c r="E280" s="186"/>
      <c r="F280" s="274">
        <v>0</v>
      </c>
      <c r="G280" s="186"/>
      <c r="H280" s="274">
        <v>0</v>
      </c>
      <c r="I280" s="186"/>
      <c r="J280" s="274"/>
      <c r="K280" s="20"/>
      <c r="L280" s="274"/>
      <c r="M280" s="20"/>
      <c r="N280" s="274"/>
      <c r="O280" s="51"/>
      <c r="P280" s="93"/>
      <c r="Q280" s="633"/>
      <c r="R280" s="160" t="s">
        <v>359</v>
      </c>
      <c r="S280" s="161" t="s">
        <v>342</v>
      </c>
    </row>
    <row r="281" spans="5:14" s="119" customFormat="1" ht="13.5">
      <c r="E281" s="188"/>
      <c r="F281" s="273"/>
      <c r="G281" s="188"/>
      <c r="H281" s="273"/>
      <c r="I281" s="188"/>
      <c r="J281" s="273"/>
      <c r="K281" s="23"/>
      <c r="L281" s="273"/>
      <c r="M281" s="23"/>
      <c r="N281" s="273"/>
    </row>
    <row r="282" spans="1:14" s="119" customFormat="1" ht="18.75" customHeight="1">
      <c r="A282" s="563" t="s">
        <v>24</v>
      </c>
      <c r="B282" s="563"/>
      <c r="C282" s="359" t="s">
        <v>166</v>
      </c>
      <c r="E282" s="188"/>
      <c r="F282" s="273"/>
      <c r="G282" s="188"/>
      <c r="H282" s="273"/>
      <c r="I282" s="188"/>
      <c r="J282" s="273"/>
      <c r="K282" s="23"/>
      <c r="L282" s="273"/>
      <c r="M282" s="23" t="s">
        <v>6</v>
      </c>
      <c r="N282" s="273"/>
    </row>
    <row r="283" spans="1:19" s="119" customFormat="1" ht="12.75" customHeight="1">
      <c r="A283" s="563"/>
      <c r="B283" s="564" t="s">
        <v>1</v>
      </c>
      <c r="C283" s="564" t="s">
        <v>919</v>
      </c>
      <c r="D283" s="109"/>
      <c r="E283" s="550" t="s">
        <v>54</v>
      </c>
      <c r="F283" s="551"/>
      <c r="G283" s="551"/>
      <c r="H283" s="551"/>
      <c r="I283" s="551"/>
      <c r="J283" s="551"/>
      <c r="K283" s="551"/>
      <c r="L283" s="551"/>
      <c r="M283" s="551"/>
      <c r="N283" s="317"/>
      <c r="O283" s="539" t="s">
        <v>153</v>
      </c>
      <c r="P283" s="541" t="s">
        <v>798</v>
      </c>
      <c r="Q283" s="539" t="s">
        <v>41</v>
      </c>
      <c r="R283" s="694"/>
      <c r="S283" s="695"/>
    </row>
    <row r="284" spans="1:19" s="119" customFormat="1" ht="12.75" customHeight="1">
      <c r="A284" s="563"/>
      <c r="B284" s="565"/>
      <c r="C284" s="696"/>
      <c r="D284" s="93"/>
      <c r="E284" s="186">
        <v>18</v>
      </c>
      <c r="F284" s="270">
        <v>18</v>
      </c>
      <c r="G284" s="190">
        <v>19</v>
      </c>
      <c r="H284" s="270">
        <v>19</v>
      </c>
      <c r="I284" s="190">
        <v>20</v>
      </c>
      <c r="J284" s="270">
        <v>20</v>
      </c>
      <c r="K284" s="157">
        <v>21</v>
      </c>
      <c r="L284" s="270">
        <v>21</v>
      </c>
      <c r="M284" s="54">
        <v>22</v>
      </c>
      <c r="N284" s="274">
        <v>22</v>
      </c>
      <c r="O284" s="540"/>
      <c r="P284" s="542"/>
      <c r="Q284" s="540"/>
      <c r="R284" s="694"/>
      <c r="S284" s="695"/>
    </row>
    <row r="285" spans="1:19" s="119" customFormat="1" ht="60.75" customHeight="1">
      <c r="A285" s="563"/>
      <c r="B285" s="164" t="s">
        <v>2</v>
      </c>
      <c r="C285" s="165" t="s">
        <v>921</v>
      </c>
      <c r="D285" s="111" t="s">
        <v>4</v>
      </c>
      <c r="E285" s="186"/>
      <c r="F285" s="274"/>
      <c r="G285" s="186"/>
      <c r="H285" s="274" t="s">
        <v>8</v>
      </c>
      <c r="I285" s="223"/>
      <c r="J285" s="274"/>
      <c r="K285" s="52"/>
      <c r="L285" s="293"/>
      <c r="M285" s="52"/>
      <c r="N285" s="293"/>
      <c r="O285" s="34" t="s">
        <v>1006</v>
      </c>
      <c r="P285" s="92" t="s">
        <v>444</v>
      </c>
      <c r="Q285" s="632"/>
      <c r="R285" s="227"/>
      <c r="S285" s="238"/>
    </row>
    <row r="286" spans="1:19" s="119" customFormat="1" ht="60.75" customHeight="1">
      <c r="A286" s="563"/>
      <c r="B286" s="164" t="s">
        <v>3</v>
      </c>
      <c r="C286" s="360" t="s">
        <v>920</v>
      </c>
      <c r="D286" s="111" t="s">
        <v>5</v>
      </c>
      <c r="E286" s="186"/>
      <c r="F286" s="274"/>
      <c r="G286" s="186"/>
      <c r="H286" s="274"/>
      <c r="I286" s="186"/>
      <c r="J286" s="274"/>
      <c r="K286" s="20"/>
      <c r="L286" s="274"/>
      <c r="M286" s="20"/>
      <c r="N286" s="274"/>
      <c r="O286" s="51"/>
      <c r="P286" s="93"/>
      <c r="Q286" s="633"/>
      <c r="R286" s="229"/>
      <c r="S286" s="230"/>
    </row>
    <row r="287" spans="5:14" s="119" customFormat="1" ht="13.5">
      <c r="E287" s="188"/>
      <c r="F287" s="273"/>
      <c r="G287" s="188"/>
      <c r="H287" s="273"/>
      <c r="I287" s="188"/>
      <c r="J287" s="273"/>
      <c r="K287" s="23"/>
      <c r="L287" s="273"/>
      <c r="M287" s="23"/>
      <c r="N287" s="273"/>
    </row>
    <row r="288" spans="1:9" ht="24">
      <c r="A288" s="554" t="s">
        <v>405</v>
      </c>
      <c r="B288" s="555"/>
      <c r="C288" s="556"/>
      <c r="D288" s="566">
        <v>106</v>
      </c>
      <c r="E288" s="567"/>
      <c r="F288" s="291"/>
      <c r="G288" s="188"/>
      <c r="I288" s="188"/>
    </row>
    <row r="289" spans="3:14" ht="13.5">
      <c r="C289" s="537" t="s">
        <v>146</v>
      </c>
      <c r="D289" s="538"/>
      <c r="E289" s="190" t="s">
        <v>53</v>
      </c>
      <c r="F289" s="270" t="s">
        <v>609</v>
      </c>
      <c r="G289" s="190" t="s">
        <v>214</v>
      </c>
      <c r="H289" s="270" t="s">
        <v>51</v>
      </c>
      <c r="I289" s="190" t="s">
        <v>215</v>
      </c>
      <c r="J289" s="270" t="s">
        <v>49</v>
      </c>
      <c r="K289" s="157" t="s">
        <v>216</v>
      </c>
      <c r="L289" s="270" t="s">
        <v>612</v>
      </c>
      <c r="M289" s="157" t="s">
        <v>217</v>
      </c>
      <c r="N289" s="270" t="s">
        <v>610</v>
      </c>
    </row>
    <row r="290" spans="3:14" ht="13.5">
      <c r="C290" s="27"/>
      <c r="D290" s="30"/>
      <c r="E290" s="191">
        <f aca="true" t="shared" si="5" ref="E290:N290">SUM(E295)</f>
        <v>0</v>
      </c>
      <c r="F290" s="271">
        <f t="shared" si="5"/>
        <v>0</v>
      </c>
      <c r="G290" s="191">
        <f t="shared" si="5"/>
        <v>0</v>
      </c>
      <c r="H290" s="271">
        <f t="shared" si="5"/>
        <v>0</v>
      </c>
      <c r="I290" s="191">
        <f t="shared" si="5"/>
        <v>0</v>
      </c>
      <c r="J290" s="271">
        <f t="shared" si="5"/>
        <v>0</v>
      </c>
      <c r="K290" s="25">
        <f t="shared" si="5"/>
        <v>0</v>
      </c>
      <c r="L290" s="271">
        <f t="shared" si="5"/>
        <v>0</v>
      </c>
      <c r="M290" s="25">
        <f t="shared" si="5"/>
        <v>0</v>
      </c>
      <c r="N290" s="271">
        <f t="shared" si="5"/>
        <v>0</v>
      </c>
    </row>
    <row r="291" spans="1:13" ht="20.25" customHeight="1">
      <c r="A291" s="545" t="s">
        <v>1007</v>
      </c>
      <c r="B291" s="545"/>
      <c r="C291" s="52" t="s">
        <v>405</v>
      </c>
      <c r="G291" s="188"/>
      <c r="I291" s="188"/>
      <c r="M291" s="23" t="s">
        <v>1008</v>
      </c>
    </row>
    <row r="292" spans="1:19" ht="13.5">
      <c r="A292" s="545"/>
      <c r="B292" s="545" t="s">
        <v>1009</v>
      </c>
      <c r="C292" s="603" t="s">
        <v>771</v>
      </c>
      <c r="D292" s="104"/>
      <c r="E292" s="546" t="s">
        <v>740</v>
      </c>
      <c r="F292" s="547"/>
      <c r="G292" s="547"/>
      <c r="H292" s="547"/>
      <c r="I292" s="547"/>
      <c r="J292" s="547"/>
      <c r="K292" s="547"/>
      <c r="L292" s="547"/>
      <c r="M292" s="547"/>
      <c r="N292" s="317"/>
      <c r="O292" s="543" t="s">
        <v>121</v>
      </c>
      <c r="P292" s="541" t="s">
        <v>798</v>
      </c>
      <c r="Q292" s="543" t="s">
        <v>41</v>
      </c>
      <c r="R292" s="603" t="s">
        <v>805</v>
      </c>
      <c r="S292" s="603"/>
    </row>
    <row r="293" spans="1:19" ht="13.5">
      <c r="A293" s="545"/>
      <c r="B293" s="545"/>
      <c r="C293" s="545"/>
      <c r="D293" s="51"/>
      <c r="E293" s="186">
        <v>18</v>
      </c>
      <c r="F293" s="270">
        <v>18</v>
      </c>
      <c r="G293" s="190">
        <v>19</v>
      </c>
      <c r="H293" s="270">
        <v>19</v>
      </c>
      <c r="I293" s="190">
        <v>20</v>
      </c>
      <c r="J293" s="270">
        <v>20</v>
      </c>
      <c r="K293" s="157">
        <v>21</v>
      </c>
      <c r="L293" s="270">
        <v>21</v>
      </c>
      <c r="M293" s="54">
        <v>22</v>
      </c>
      <c r="N293" s="274">
        <v>22</v>
      </c>
      <c r="O293" s="544"/>
      <c r="P293" s="542"/>
      <c r="Q293" s="544"/>
      <c r="R293" s="603"/>
      <c r="S293" s="603"/>
    </row>
    <row r="294" spans="1:19" ht="60" customHeight="1">
      <c r="A294" s="545"/>
      <c r="B294" s="52" t="s">
        <v>1010</v>
      </c>
      <c r="C294" s="2" t="s">
        <v>973</v>
      </c>
      <c r="D294" s="103" t="s">
        <v>1011</v>
      </c>
      <c r="E294" s="196" t="s">
        <v>773</v>
      </c>
      <c r="F294" s="288" t="s">
        <v>9</v>
      </c>
      <c r="G294" s="396"/>
      <c r="H294" s="310"/>
      <c r="I294" s="396"/>
      <c r="J294" s="310"/>
      <c r="K294" s="63"/>
      <c r="L294" s="310"/>
      <c r="M294" s="63"/>
      <c r="N294" s="310"/>
      <c r="O294" s="24" t="s">
        <v>1006</v>
      </c>
      <c r="P294" s="92" t="s">
        <v>1006</v>
      </c>
      <c r="Q294" s="536"/>
      <c r="R294" s="235" t="s">
        <v>357</v>
      </c>
      <c r="S294" s="221" t="s">
        <v>713</v>
      </c>
    </row>
    <row r="295" spans="1:19" ht="60" customHeight="1">
      <c r="A295" s="545"/>
      <c r="B295" s="52" t="s">
        <v>1013</v>
      </c>
      <c r="C295" s="63" t="s">
        <v>772</v>
      </c>
      <c r="D295" s="103" t="s">
        <v>1015</v>
      </c>
      <c r="E295" s="191"/>
      <c r="F295" s="271"/>
      <c r="G295" s="191"/>
      <c r="H295" s="271"/>
      <c r="I295" s="191"/>
      <c r="J295" s="271"/>
      <c r="K295" s="25"/>
      <c r="L295" s="271"/>
      <c r="M295" s="25"/>
      <c r="N295" s="271"/>
      <c r="O295" s="51"/>
      <c r="P295" s="93"/>
      <c r="Q295" s="525"/>
      <c r="R295" s="160" t="s">
        <v>359</v>
      </c>
      <c r="S295" s="161" t="s">
        <v>714</v>
      </c>
    </row>
    <row r="296" spans="1:17" ht="13.5">
      <c r="A296" s="54"/>
      <c r="B296" s="99"/>
      <c r="C296" s="101"/>
      <c r="D296" s="102"/>
      <c r="E296" s="197"/>
      <c r="F296" s="294"/>
      <c r="G296" s="397"/>
      <c r="H296" s="294"/>
      <c r="I296" s="397"/>
      <c r="J296" s="294"/>
      <c r="K296" s="100"/>
      <c r="L296" s="294"/>
      <c r="M296" s="100"/>
      <c r="N296" s="294"/>
      <c r="O296" s="27"/>
      <c r="P296" s="90"/>
      <c r="Q296" s="18"/>
    </row>
    <row r="297" spans="1:14" ht="24">
      <c r="A297" s="554" t="s">
        <v>901</v>
      </c>
      <c r="B297" s="555"/>
      <c r="C297" s="556"/>
      <c r="D297" s="566">
        <v>201</v>
      </c>
      <c r="E297" s="567"/>
      <c r="F297" s="291"/>
      <c r="G297" s="195"/>
      <c r="H297" s="272"/>
      <c r="I297" s="195"/>
      <c r="J297" s="272"/>
      <c r="K297" s="26"/>
      <c r="L297" s="272"/>
      <c r="M297" s="26"/>
      <c r="N297" s="272"/>
    </row>
    <row r="298" spans="3:14" ht="13.5">
      <c r="C298" s="537" t="s">
        <v>146</v>
      </c>
      <c r="D298" s="538"/>
      <c r="E298" s="190" t="s">
        <v>53</v>
      </c>
      <c r="F298" s="270" t="s">
        <v>609</v>
      </c>
      <c r="G298" s="190" t="s">
        <v>214</v>
      </c>
      <c r="H298" s="270" t="s">
        <v>51</v>
      </c>
      <c r="I298" s="190" t="s">
        <v>215</v>
      </c>
      <c r="J298" s="270" t="s">
        <v>49</v>
      </c>
      <c r="K298" s="157" t="s">
        <v>216</v>
      </c>
      <c r="L298" s="270" t="s">
        <v>612</v>
      </c>
      <c r="M298" s="157" t="s">
        <v>217</v>
      </c>
      <c r="N298" s="270" t="s">
        <v>610</v>
      </c>
    </row>
    <row r="299" spans="3:14" ht="14.25" thickBot="1">
      <c r="C299" s="27"/>
      <c r="D299" s="30"/>
      <c r="E299" s="191">
        <f>SUM(E304,E310,E316,E322,E328,E334,E340)</f>
        <v>0</v>
      </c>
      <c r="F299" s="271">
        <f aca="true" t="shared" si="6" ref="F299:N299">SUM(F304,F310,F316,F322,F328,F334,F340)</f>
        <v>0</v>
      </c>
      <c r="G299" s="191">
        <f t="shared" si="6"/>
        <v>8969</v>
      </c>
      <c r="H299" s="271">
        <f t="shared" si="6"/>
        <v>4097</v>
      </c>
      <c r="I299" s="191">
        <f t="shared" si="6"/>
        <v>8969</v>
      </c>
      <c r="J299" s="271">
        <f t="shared" si="6"/>
        <v>4212</v>
      </c>
      <c r="K299" s="25">
        <f t="shared" si="6"/>
        <v>8969</v>
      </c>
      <c r="L299" s="271">
        <f t="shared" si="6"/>
        <v>4321</v>
      </c>
      <c r="M299" s="25">
        <f t="shared" si="6"/>
        <v>8969</v>
      </c>
      <c r="N299" s="271">
        <f t="shared" si="6"/>
        <v>0</v>
      </c>
    </row>
    <row r="300" spans="1:16" s="32" customFormat="1" ht="18.75" customHeight="1" thickTop="1">
      <c r="A300" s="604" t="s">
        <v>15</v>
      </c>
      <c r="B300" s="605"/>
      <c r="C300" s="408" t="s">
        <v>901</v>
      </c>
      <c r="E300" s="188"/>
      <c r="F300" s="273"/>
      <c r="G300" s="188"/>
      <c r="H300" s="273"/>
      <c r="I300" s="188"/>
      <c r="J300" s="273"/>
      <c r="K300" s="23"/>
      <c r="L300" s="273"/>
      <c r="M300" s="23" t="s">
        <v>6</v>
      </c>
      <c r="N300" s="273"/>
      <c r="P300" s="89"/>
    </row>
    <row r="301" spans="1:19" s="32" customFormat="1" ht="12.75" customHeight="1">
      <c r="A301" s="590"/>
      <c r="B301" s="539" t="s">
        <v>1</v>
      </c>
      <c r="C301" s="669" t="s">
        <v>324</v>
      </c>
      <c r="D301" s="405"/>
      <c r="E301" s="546" t="s">
        <v>740</v>
      </c>
      <c r="F301" s="547"/>
      <c r="G301" s="547"/>
      <c r="H301" s="547"/>
      <c r="I301" s="547"/>
      <c r="J301" s="547"/>
      <c r="K301" s="547"/>
      <c r="L301" s="547"/>
      <c r="M301" s="547"/>
      <c r="N301" s="317"/>
      <c r="O301" s="539" t="s">
        <v>122</v>
      </c>
      <c r="P301" s="541" t="s">
        <v>798</v>
      </c>
      <c r="Q301" s="539" t="s">
        <v>41</v>
      </c>
      <c r="R301" s="683" t="s">
        <v>805</v>
      </c>
      <c r="S301" s="684"/>
    </row>
    <row r="302" spans="1:19" s="32" customFormat="1" ht="12.75" customHeight="1">
      <c r="A302" s="590"/>
      <c r="B302" s="540"/>
      <c r="C302" s="614"/>
      <c r="D302" s="406"/>
      <c r="E302" s="186">
        <v>18</v>
      </c>
      <c r="F302" s="270">
        <v>18</v>
      </c>
      <c r="G302" s="190">
        <v>19</v>
      </c>
      <c r="H302" s="270">
        <v>19</v>
      </c>
      <c r="I302" s="190">
        <v>20</v>
      </c>
      <c r="J302" s="270">
        <v>20</v>
      </c>
      <c r="K302" s="157">
        <v>21</v>
      </c>
      <c r="L302" s="270">
        <v>21</v>
      </c>
      <c r="M302" s="54">
        <v>22</v>
      </c>
      <c r="N302" s="274">
        <v>22</v>
      </c>
      <c r="O302" s="540"/>
      <c r="P302" s="542"/>
      <c r="Q302" s="540"/>
      <c r="R302" s="687"/>
      <c r="S302" s="688"/>
    </row>
    <row r="303" spans="1:19" ht="60.75" customHeight="1">
      <c r="A303" s="590"/>
      <c r="B303" s="37" t="s">
        <v>2</v>
      </c>
      <c r="C303" s="490" t="s">
        <v>334</v>
      </c>
      <c r="D303" s="407" t="s">
        <v>4</v>
      </c>
      <c r="E303" s="186" t="s">
        <v>8</v>
      </c>
      <c r="F303" s="274"/>
      <c r="G303" s="194"/>
      <c r="H303" s="293"/>
      <c r="I303" s="194"/>
      <c r="J303" s="293"/>
      <c r="K303" s="52"/>
      <c r="L303" s="293"/>
      <c r="M303" s="52"/>
      <c r="N303" s="293"/>
      <c r="O303" s="6" t="s">
        <v>126</v>
      </c>
      <c r="P303" s="6" t="s">
        <v>916</v>
      </c>
      <c r="Q303" s="532" t="s">
        <v>42</v>
      </c>
      <c r="R303" s="158" t="s">
        <v>357</v>
      </c>
      <c r="S303" s="488" t="s">
        <v>75</v>
      </c>
    </row>
    <row r="304" spans="1:19" ht="60.75" customHeight="1" thickBot="1">
      <c r="A304" s="591"/>
      <c r="B304" s="414" t="s">
        <v>3</v>
      </c>
      <c r="C304" s="415" t="s">
        <v>497</v>
      </c>
      <c r="D304" s="412" t="s">
        <v>5</v>
      </c>
      <c r="E304" s="198"/>
      <c r="F304" s="275">
        <v>0</v>
      </c>
      <c r="G304" s="198"/>
      <c r="H304" s="275">
        <v>4097</v>
      </c>
      <c r="I304" s="198"/>
      <c r="J304" s="275">
        <v>4212</v>
      </c>
      <c r="K304" s="73"/>
      <c r="L304" s="275">
        <v>4321</v>
      </c>
      <c r="M304" s="73"/>
      <c r="N304" s="275"/>
      <c r="O304" s="51"/>
      <c r="P304" s="93"/>
      <c r="Q304" s="521"/>
      <c r="R304" s="160" t="s">
        <v>359</v>
      </c>
      <c r="S304" s="161" t="s">
        <v>76</v>
      </c>
    </row>
    <row r="305" spans="7:9" ht="15" thickBot="1" thickTop="1">
      <c r="G305" s="188"/>
      <c r="I305" s="188"/>
    </row>
    <row r="306" spans="1:16" s="32" customFormat="1" ht="18.75" customHeight="1" thickTop="1">
      <c r="A306" s="604" t="s">
        <v>15</v>
      </c>
      <c r="B306" s="605"/>
      <c r="C306" s="408" t="s">
        <v>901</v>
      </c>
      <c r="E306" s="188"/>
      <c r="F306" s="273"/>
      <c r="G306" s="188"/>
      <c r="H306" s="273"/>
      <c r="I306" s="188"/>
      <c r="J306" s="273"/>
      <c r="K306" s="23"/>
      <c r="L306" s="273"/>
      <c r="M306" s="23" t="s">
        <v>6</v>
      </c>
      <c r="N306" s="273"/>
      <c r="P306" s="89"/>
    </row>
    <row r="307" spans="1:19" s="32" customFormat="1" ht="12.75" customHeight="1">
      <c r="A307" s="590"/>
      <c r="B307" s="539" t="s">
        <v>1</v>
      </c>
      <c r="C307" s="613" t="s">
        <v>324</v>
      </c>
      <c r="D307" s="405"/>
      <c r="E307" s="546" t="s">
        <v>740</v>
      </c>
      <c r="F307" s="547"/>
      <c r="G307" s="547"/>
      <c r="H307" s="547"/>
      <c r="I307" s="547"/>
      <c r="J307" s="547"/>
      <c r="K307" s="547"/>
      <c r="L307" s="547"/>
      <c r="M307" s="547"/>
      <c r="N307" s="317"/>
      <c r="O307" s="539" t="s">
        <v>122</v>
      </c>
      <c r="P307" s="541" t="s">
        <v>798</v>
      </c>
      <c r="Q307" s="539" t="s">
        <v>41</v>
      </c>
      <c r="R307" s="683" t="s">
        <v>805</v>
      </c>
      <c r="S307" s="684"/>
    </row>
    <row r="308" spans="1:19" s="32" customFormat="1" ht="12.75" customHeight="1">
      <c r="A308" s="590"/>
      <c r="B308" s="540"/>
      <c r="C308" s="614"/>
      <c r="D308" s="406"/>
      <c r="E308" s="186">
        <v>18</v>
      </c>
      <c r="F308" s="270">
        <v>18</v>
      </c>
      <c r="G308" s="190">
        <v>19</v>
      </c>
      <c r="H308" s="270">
        <v>19</v>
      </c>
      <c r="I308" s="190">
        <v>20</v>
      </c>
      <c r="J308" s="270">
        <v>20</v>
      </c>
      <c r="K308" s="157">
        <v>21</v>
      </c>
      <c r="L308" s="270">
        <v>21</v>
      </c>
      <c r="M308" s="54">
        <v>22</v>
      </c>
      <c r="N308" s="274">
        <v>22</v>
      </c>
      <c r="O308" s="540"/>
      <c r="P308" s="542"/>
      <c r="Q308" s="540"/>
      <c r="R308" s="687"/>
      <c r="S308" s="688"/>
    </row>
    <row r="309" spans="1:19" ht="60.75" customHeight="1">
      <c r="A309" s="590"/>
      <c r="B309" s="37" t="s">
        <v>2</v>
      </c>
      <c r="C309" s="409" t="s">
        <v>335</v>
      </c>
      <c r="D309" s="407" t="s">
        <v>4</v>
      </c>
      <c r="E309" s="186" t="s">
        <v>8</v>
      </c>
      <c r="F309" s="274"/>
      <c r="G309" s="194"/>
      <c r="H309" s="293"/>
      <c r="I309" s="194"/>
      <c r="J309" s="293"/>
      <c r="K309" s="52"/>
      <c r="L309" s="293"/>
      <c r="M309" s="52"/>
      <c r="N309" s="293"/>
      <c r="O309" s="6" t="s">
        <v>126</v>
      </c>
      <c r="P309" s="6" t="s">
        <v>916</v>
      </c>
      <c r="Q309" s="532" t="s">
        <v>42</v>
      </c>
      <c r="R309" s="158" t="s">
        <v>357</v>
      </c>
      <c r="S309" s="159"/>
    </row>
    <row r="310" spans="1:19" ht="60.75" customHeight="1" thickBot="1">
      <c r="A310" s="591"/>
      <c r="B310" s="414" t="s">
        <v>3</v>
      </c>
      <c r="C310" s="415"/>
      <c r="D310" s="412" t="s">
        <v>5</v>
      </c>
      <c r="E310" s="186"/>
      <c r="F310" s="274"/>
      <c r="G310" s="186"/>
      <c r="H310" s="274"/>
      <c r="I310" s="186"/>
      <c r="J310" s="274"/>
      <c r="K310" s="20"/>
      <c r="L310" s="274"/>
      <c r="M310" s="20"/>
      <c r="N310" s="274"/>
      <c r="O310" s="51"/>
      <c r="P310" s="93"/>
      <c r="Q310" s="521"/>
      <c r="R310" s="160" t="s">
        <v>359</v>
      </c>
      <c r="S310" s="161" t="s">
        <v>77</v>
      </c>
    </row>
    <row r="311" spans="7:9" ht="14.25" thickTop="1">
      <c r="G311" s="188"/>
      <c r="I311" s="188"/>
    </row>
    <row r="312" spans="1:16" s="32" customFormat="1" ht="18.75" customHeight="1">
      <c r="A312" s="545" t="s">
        <v>15</v>
      </c>
      <c r="B312" s="545"/>
      <c r="C312" s="47" t="s">
        <v>901</v>
      </c>
      <c r="E312" s="188"/>
      <c r="F312" s="273"/>
      <c r="G312" s="188"/>
      <c r="H312" s="273"/>
      <c r="I312" s="188"/>
      <c r="J312" s="273"/>
      <c r="K312" s="23"/>
      <c r="L312" s="273"/>
      <c r="M312" s="23" t="s">
        <v>6</v>
      </c>
      <c r="N312" s="273"/>
      <c r="P312" s="89"/>
    </row>
    <row r="313" spans="1:19" s="32" customFormat="1" ht="12.75" customHeight="1">
      <c r="A313" s="535"/>
      <c r="B313" s="539" t="s">
        <v>1</v>
      </c>
      <c r="C313" s="639" t="s">
        <v>601</v>
      </c>
      <c r="D313" s="35"/>
      <c r="E313" s="546" t="s">
        <v>740</v>
      </c>
      <c r="F313" s="547"/>
      <c r="G313" s="547"/>
      <c r="H313" s="547"/>
      <c r="I313" s="547"/>
      <c r="J313" s="547"/>
      <c r="K313" s="547"/>
      <c r="L313" s="547"/>
      <c r="M313" s="547"/>
      <c r="N313" s="317"/>
      <c r="O313" s="539" t="s">
        <v>122</v>
      </c>
      <c r="P313" s="541" t="s">
        <v>798</v>
      </c>
      <c r="Q313" s="539" t="s">
        <v>41</v>
      </c>
      <c r="R313" s="603" t="s">
        <v>805</v>
      </c>
      <c r="S313" s="603"/>
    </row>
    <row r="314" spans="1:19" s="32" customFormat="1" ht="12.75" customHeight="1">
      <c r="A314" s="535"/>
      <c r="B314" s="540"/>
      <c r="C314" s="562"/>
      <c r="D314" s="36"/>
      <c r="E314" s="186">
        <v>18</v>
      </c>
      <c r="F314" s="270">
        <v>18</v>
      </c>
      <c r="G314" s="190">
        <v>19</v>
      </c>
      <c r="H314" s="270">
        <v>19</v>
      </c>
      <c r="I314" s="190">
        <v>20</v>
      </c>
      <c r="J314" s="270">
        <v>20</v>
      </c>
      <c r="K314" s="157">
        <v>21</v>
      </c>
      <c r="L314" s="270">
        <v>21</v>
      </c>
      <c r="M314" s="54">
        <v>22</v>
      </c>
      <c r="N314" s="274">
        <v>22</v>
      </c>
      <c r="O314" s="540"/>
      <c r="P314" s="542"/>
      <c r="Q314" s="540"/>
      <c r="R314" s="603"/>
      <c r="S314" s="603"/>
    </row>
    <row r="315" spans="1:19" ht="60.75" customHeight="1">
      <c r="A315" s="535"/>
      <c r="B315" s="37" t="s">
        <v>2</v>
      </c>
      <c r="C315" s="38" t="s">
        <v>602</v>
      </c>
      <c r="D315" s="39" t="s">
        <v>4</v>
      </c>
      <c r="E315" s="194" t="s">
        <v>603</v>
      </c>
      <c r="F315" s="293"/>
      <c r="G315" s="194"/>
      <c r="H315" s="293"/>
      <c r="I315" s="194"/>
      <c r="J315" s="293"/>
      <c r="K315" s="52"/>
      <c r="L315" s="293"/>
      <c r="M315" s="52"/>
      <c r="N315" s="293"/>
      <c r="O315" s="5" t="s">
        <v>125</v>
      </c>
      <c r="P315" s="5" t="s">
        <v>605</v>
      </c>
      <c r="Q315" s="532" t="s">
        <v>42</v>
      </c>
      <c r="R315" s="235" t="s">
        <v>357</v>
      </c>
      <c r="S315" s="221" t="s">
        <v>615</v>
      </c>
    </row>
    <row r="316" spans="1:19" ht="60.75" customHeight="1">
      <c r="A316" s="545"/>
      <c r="B316" s="48" t="s">
        <v>3</v>
      </c>
      <c r="C316" s="49" t="s">
        <v>604</v>
      </c>
      <c r="D316" s="50" t="s">
        <v>5</v>
      </c>
      <c r="E316" s="186"/>
      <c r="F316" s="274">
        <v>0</v>
      </c>
      <c r="G316" s="186">
        <v>600</v>
      </c>
      <c r="H316" s="274">
        <v>0</v>
      </c>
      <c r="I316" s="186">
        <v>600</v>
      </c>
      <c r="J316" s="274">
        <v>0</v>
      </c>
      <c r="K316" s="20">
        <v>600</v>
      </c>
      <c r="L316" s="274">
        <v>0</v>
      </c>
      <c r="M316" s="20">
        <v>600</v>
      </c>
      <c r="N316" s="274">
        <v>0</v>
      </c>
      <c r="O316" s="51"/>
      <c r="P316" s="93"/>
      <c r="Q316" s="521"/>
      <c r="R316" s="160" t="s">
        <v>359</v>
      </c>
      <c r="S316" s="161" t="s">
        <v>616</v>
      </c>
    </row>
    <row r="317" spans="7:9" ht="13.5">
      <c r="G317" s="188"/>
      <c r="I317" s="188"/>
    </row>
    <row r="318" spans="1:16" s="32" customFormat="1" ht="18.75" customHeight="1">
      <c r="A318" s="545" t="s">
        <v>15</v>
      </c>
      <c r="B318" s="545"/>
      <c r="C318" s="47" t="s">
        <v>901</v>
      </c>
      <c r="E318" s="188"/>
      <c r="F318" s="273"/>
      <c r="G318" s="188"/>
      <c r="H318" s="273"/>
      <c r="I318" s="188"/>
      <c r="J318" s="273"/>
      <c r="K318" s="23"/>
      <c r="L318" s="273"/>
      <c r="M318" s="23" t="s">
        <v>6</v>
      </c>
      <c r="N318" s="273"/>
      <c r="P318" s="89"/>
    </row>
    <row r="319" spans="1:19" s="32" customFormat="1" ht="12.75" customHeight="1">
      <c r="A319" s="535"/>
      <c r="B319" s="539" t="s">
        <v>1</v>
      </c>
      <c r="C319" s="524" t="s">
        <v>1004</v>
      </c>
      <c r="D319" s="35"/>
      <c r="E319" s="546" t="s">
        <v>740</v>
      </c>
      <c r="F319" s="547"/>
      <c r="G319" s="547"/>
      <c r="H319" s="547"/>
      <c r="I319" s="547"/>
      <c r="J319" s="547"/>
      <c r="K319" s="547"/>
      <c r="L319" s="547"/>
      <c r="M319" s="547"/>
      <c r="N319" s="317"/>
      <c r="O319" s="539" t="s">
        <v>122</v>
      </c>
      <c r="P319" s="541" t="s">
        <v>798</v>
      </c>
      <c r="Q319" s="539" t="s">
        <v>41</v>
      </c>
      <c r="R319" s="683" t="s">
        <v>805</v>
      </c>
      <c r="S319" s="684"/>
    </row>
    <row r="320" spans="1:19" s="32" customFormat="1" ht="12.75" customHeight="1">
      <c r="A320" s="535"/>
      <c r="B320" s="540"/>
      <c r="C320" s="540"/>
      <c r="D320" s="36"/>
      <c r="E320" s="186">
        <v>18</v>
      </c>
      <c r="F320" s="270">
        <v>18</v>
      </c>
      <c r="G320" s="190">
        <v>19</v>
      </c>
      <c r="H320" s="270">
        <v>19</v>
      </c>
      <c r="I320" s="190">
        <v>20</v>
      </c>
      <c r="J320" s="270">
        <v>20</v>
      </c>
      <c r="K320" s="157">
        <v>21</v>
      </c>
      <c r="L320" s="270">
        <v>21</v>
      </c>
      <c r="M320" s="54">
        <v>22</v>
      </c>
      <c r="N320" s="274">
        <v>22</v>
      </c>
      <c r="O320" s="540"/>
      <c r="P320" s="542"/>
      <c r="Q320" s="540"/>
      <c r="R320" s="690"/>
      <c r="S320" s="691"/>
    </row>
    <row r="321" spans="1:19" ht="210.75" customHeight="1">
      <c r="A321" s="535"/>
      <c r="B321" s="37" t="s">
        <v>2</v>
      </c>
      <c r="C321" s="8" t="s">
        <v>388</v>
      </c>
      <c r="D321" s="50" t="s">
        <v>4</v>
      </c>
      <c r="E321" s="196" t="s">
        <v>769</v>
      </c>
      <c r="F321" s="295"/>
      <c r="G321" s="194"/>
      <c r="H321" s="295"/>
      <c r="I321" s="209"/>
      <c r="J321" s="295"/>
      <c r="K321" s="217"/>
      <c r="L321" s="295"/>
      <c r="M321" s="217"/>
      <c r="N321" s="295"/>
      <c r="O321" s="5" t="s">
        <v>310</v>
      </c>
      <c r="P321" s="5" t="s">
        <v>136</v>
      </c>
      <c r="Q321" s="532" t="s">
        <v>42</v>
      </c>
      <c r="R321" s="158" t="s">
        <v>357</v>
      </c>
      <c r="S321" s="178" t="s">
        <v>631</v>
      </c>
    </row>
    <row r="322" spans="1:19" ht="67.5">
      <c r="A322" s="545"/>
      <c r="B322" s="48" t="s">
        <v>3</v>
      </c>
      <c r="C322" s="49" t="s">
        <v>383</v>
      </c>
      <c r="D322" s="116" t="s">
        <v>5</v>
      </c>
      <c r="E322" s="199"/>
      <c r="F322" s="274">
        <v>0</v>
      </c>
      <c r="G322" s="398">
        <v>8369</v>
      </c>
      <c r="H322" s="299"/>
      <c r="I322" s="398">
        <v>8369</v>
      </c>
      <c r="J322" s="299"/>
      <c r="K322" s="117">
        <v>8369</v>
      </c>
      <c r="L322" s="299"/>
      <c r="M322" s="117">
        <v>8369</v>
      </c>
      <c r="N322" s="299"/>
      <c r="O322" s="51"/>
      <c r="P322" s="93"/>
      <c r="Q322" s="521"/>
      <c r="R322" s="160" t="s">
        <v>359</v>
      </c>
      <c r="S322" s="159" t="s">
        <v>632</v>
      </c>
    </row>
    <row r="323" spans="7:9" ht="13.5">
      <c r="G323" s="188"/>
      <c r="I323" s="188"/>
    </row>
    <row r="324" spans="1:16" s="32" customFormat="1" ht="18.75" customHeight="1">
      <c r="A324" s="545" t="s">
        <v>15</v>
      </c>
      <c r="B324" s="545"/>
      <c r="C324" s="47" t="s">
        <v>901</v>
      </c>
      <c r="E324" s="188"/>
      <c r="F324" s="273"/>
      <c r="G324" s="188"/>
      <c r="H324" s="273"/>
      <c r="I324" s="188"/>
      <c r="J324" s="273"/>
      <c r="K324" s="23"/>
      <c r="L324" s="273"/>
      <c r="M324" s="23" t="s">
        <v>6</v>
      </c>
      <c r="N324" s="273"/>
      <c r="P324" s="89"/>
    </row>
    <row r="325" spans="1:19" s="32" customFormat="1" ht="12.75" customHeight="1">
      <c r="A325" s="535"/>
      <c r="B325" s="539" t="s">
        <v>1</v>
      </c>
      <c r="C325" s="524" t="s">
        <v>148</v>
      </c>
      <c r="D325" s="35"/>
      <c r="E325" s="546" t="s">
        <v>740</v>
      </c>
      <c r="F325" s="547"/>
      <c r="G325" s="547"/>
      <c r="H325" s="547"/>
      <c r="I325" s="547"/>
      <c r="J325" s="547"/>
      <c r="K325" s="547"/>
      <c r="L325" s="547"/>
      <c r="M325" s="547"/>
      <c r="N325" s="317"/>
      <c r="O325" s="539" t="s">
        <v>122</v>
      </c>
      <c r="P325" s="541" t="s">
        <v>798</v>
      </c>
      <c r="Q325" s="539" t="s">
        <v>41</v>
      </c>
      <c r="R325" s="603" t="s">
        <v>805</v>
      </c>
      <c r="S325" s="603"/>
    </row>
    <row r="326" spans="1:19" s="32" customFormat="1" ht="12.75" customHeight="1">
      <c r="A326" s="535"/>
      <c r="B326" s="540"/>
      <c r="C326" s="540"/>
      <c r="D326" s="36"/>
      <c r="E326" s="186">
        <v>18</v>
      </c>
      <c r="F326" s="270">
        <v>18</v>
      </c>
      <c r="G326" s="190">
        <v>19</v>
      </c>
      <c r="H326" s="270">
        <v>19</v>
      </c>
      <c r="I326" s="190">
        <v>20</v>
      </c>
      <c r="J326" s="270">
        <v>20</v>
      </c>
      <c r="K326" s="157">
        <v>21</v>
      </c>
      <c r="L326" s="270">
        <v>21</v>
      </c>
      <c r="M326" s="54">
        <v>22</v>
      </c>
      <c r="N326" s="274">
        <v>22</v>
      </c>
      <c r="O326" s="540"/>
      <c r="P326" s="542"/>
      <c r="Q326" s="540"/>
      <c r="R326" s="603"/>
      <c r="S326" s="603"/>
    </row>
    <row r="327" spans="1:19" ht="192">
      <c r="A327" s="535"/>
      <c r="B327" s="37" t="s">
        <v>2</v>
      </c>
      <c r="C327" s="9" t="s">
        <v>209</v>
      </c>
      <c r="D327" s="50" t="s">
        <v>4</v>
      </c>
      <c r="E327" s="196" t="s">
        <v>769</v>
      </c>
      <c r="F327" s="295" t="s">
        <v>420</v>
      </c>
      <c r="G327" s="194"/>
      <c r="H327" s="295" t="s">
        <v>421</v>
      </c>
      <c r="I327" s="194"/>
      <c r="J327" s="295" t="s">
        <v>421</v>
      </c>
      <c r="K327" s="52"/>
      <c r="L327" s="295" t="s">
        <v>421</v>
      </c>
      <c r="M327" s="52"/>
      <c r="N327" s="295" t="s">
        <v>421</v>
      </c>
      <c r="O327" s="5" t="s">
        <v>132</v>
      </c>
      <c r="P327" s="5" t="s">
        <v>136</v>
      </c>
      <c r="Q327" s="532" t="s">
        <v>42</v>
      </c>
      <c r="R327" s="239" t="s">
        <v>357</v>
      </c>
      <c r="S327" s="178" t="s">
        <v>418</v>
      </c>
    </row>
    <row r="328" spans="1:19" ht="60.75" customHeight="1">
      <c r="A328" s="545"/>
      <c r="B328" s="48" t="s">
        <v>3</v>
      </c>
      <c r="C328" s="7" t="s">
        <v>210</v>
      </c>
      <c r="D328" s="50" t="s">
        <v>5</v>
      </c>
      <c r="E328" s="186"/>
      <c r="F328" s="274"/>
      <c r="G328" s="196" t="s">
        <v>211</v>
      </c>
      <c r="H328" s="288"/>
      <c r="I328" s="196" t="s">
        <v>211</v>
      </c>
      <c r="J328" s="288"/>
      <c r="K328" s="68" t="s">
        <v>211</v>
      </c>
      <c r="L328" s="288"/>
      <c r="M328" s="68" t="s">
        <v>211</v>
      </c>
      <c r="N328" s="288"/>
      <c r="O328" s="51"/>
      <c r="P328" s="93"/>
      <c r="Q328" s="521"/>
      <c r="R328" s="236" t="s">
        <v>359</v>
      </c>
      <c r="S328" s="178" t="s">
        <v>419</v>
      </c>
    </row>
    <row r="329" spans="7:9" ht="13.5" customHeight="1">
      <c r="G329" s="188"/>
      <c r="I329" s="188"/>
    </row>
    <row r="330" spans="1:16" s="32" customFormat="1" ht="18.75" customHeight="1">
      <c r="A330" s="545" t="s">
        <v>15</v>
      </c>
      <c r="B330" s="545"/>
      <c r="C330" s="47" t="s">
        <v>901</v>
      </c>
      <c r="E330" s="188"/>
      <c r="F330" s="273"/>
      <c r="G330" s="188"/>
      <c r="H330" s="273"/>
      <c r="I330" s="188"/>
      <c r="J330" s="273"/>
      <c r="K330" s="23"/>
      <c r="L330" s="273"/>
      <c r="M330" s="23" t="s">
        <v>6</v>
      </c>
      <c r="N330" s="273"/>
      <c r="P330" s="89"/>
    </row>
    <row r="331" spans="1:19" s="32" customFormat="1" ht="12.75" customHeight="1">
      <c r="A331" s="535"/>
      <c r="B331" s="539" t="s">
        <v>1</v>
      </c>
      <c r="C331" s="609" t="s">
        <v>820</v>
      </c>
      <c r="D331" s="35"/>
      <c r="E331" s="546" t="s">
        <v>740</v>
      </c>
      <c r="F331" s="547"/>
      <c r="G331" s="547"/>
      <c r="H331" s="547"/>
      <c r="I331" s="547"/>
      <c r="J331" s="547"/>
      <c r="K331" s="547"/>
      <c r="L331" s="547"/>
      <c r="M331" s="547"/>
      <c r="N331" s="317"/>
      <c r="O331" s="539" t="s">
        <v>122</v>
      </c>
      <c r="P331" s="541" t="s">
        <v>798</v>
      </c>
      <c r="Q331" s="539" t="s">
        <v>41</v>
      </c>
      <c r="R331" s="603" t="s">
        <v>805</v>
      </c>
      <c r="S331" s="603"/>
    </row>
    <row r="332" spans="1:19" s="32" customFormat="1" ht="12.75" customHeight="1">
      <c r="A332" s="535"/>
      <c r="B332" s="540"/>
      <c r="C332" s="610"/>
      <c r="D332" s="36"/>
      <c r="E332" s="186">
        <v>18</v>
      </c>
      <c r="F332" s="270">
        <v>18</v>
      </c>
      <c r="G332" s="190">
        <v>19</v>
      </c>
      <c r="H332" s="270">
        <v>19</v>
      </c>
      <c r="I332" s="190">
        <v>20</v>
      </c>
      <c r="J332" s="270">
        <v>20</v>
      </c>
      <c r="K332" s="157">
        <v>21</v>
      </c>
      <c r="L332" s="270">
        <v>21</v>
      </c>
      <c r="M332" s="54">
        <v>22</v>
      </c>
      <c r="N332" s="274">
        <v>22</v>
      </c>
      <c r="O332" s="540"/>
      <c r="P332" s="542"/>
      <c r="Q332" s="540"/>
      <c r="R332" s="603"/>
      <c r="S332" s="603"/>
    </row>
    <row r="333" spans="1:19" ht="60.75" customHeight="1">
      <c r="A333" s="535"/>
      <c r="B333" s="37" t="s">
        <v>2</v>
      </c>
      <c r="C333" s="38" t="s">
        <v>448</v>
      </c>
      <c r="D333" s="39" t="s">
        <v>4</v>
      </c>
      <c r="E333" s="186" t="s">
        <v>8</v>
      </c>
      <c r="F333" s="274"/>
      <c r="G333" s="186" t="s">
        <v>9</v>
      </c>
      <c r="H333" s="274"/>
      <c r="I333" s="194"/>
      <c r="J333" s="293"/>
      <c r="K333" s="52"/>
      <c r="L333" s="293"/>
      <c r="M333" s="52"/>
      <c r="N333" s="293"/>
      <c r="O333" s="5" t="s">
        <v>131</v>
      </c>
      <c r="P333" s="5" t="s">
        <v>449</v>
      </c>
      <c r="Q333" s="573" t="s">
        <v>42</v>
      </c>
      <c r="R333" s="235" t="s">
        <v>357</v>
      </c>
      <c r="S333" s="221" t="s">
        <v>676</v>
      </c>
    </row>
    <row r="334" spans="1:19" ht="60.75" customHeight="1">
      <c r="A334" s="545"/>
      <c r="B334" s="48" t="s">
        <v>3</v>
      </c>
      <c r="C334" s="49"/>
      <c r="D334" s="50" t="s">
        <v>5</v>
      </c>
      <c r="E334" s="186"/>
      <c r="F334" s="274"/>
      <c r="G334" s="186"/>
      <c r="H334" s="274"/>
      <c r="I334" s="186"/>
      <c r="J334" s="274"/>
      <c r="K334" s="20"/>
      <c r="L334" s="274"/>
      <c r="M334" s="20"/>
      <c r="N334" s="274"/>
      <c r="O334" s="51"/>
      <c r="P334" s="93"/>
      <c r="Q334" s="574"/>
      <c r="R334" s="160" t="s">
        <v>359</v>
      </c>
      <c r="S334" s="161"/>
    </row>
    <row r="335" spans="7:9" ht="13.5">
      <c r="G335" s="188"/>
      <c r="I335" s="188"/>
    </row>
    <row r="336" spans="1:16" s="32" customFormat="1" ht="18.75" customHeight="1">
      <c r="A336" s="545" t="s">
        <v>15</v>
      </c>
      <c r="B336" s="545"/>
      <c r="C336" s="47" t="s">
        <v>901</v>
      </c>
      <c r="E336" s="188"/>
      <c r="F336" s="273"/>
      <c r="G336" s="188"/>
      <c r="H336" s="273"/>
      <c r="I336" s="188"/>
      <c r="J336" s="273"/>
      <c r="K336" s="23"/>
      <c r="L336" s="273"/>
      <c r="M336" s="23" t="s">
        <v>6</v>
      </c>
      <c r="N336" s="273"/>
      <c r="P336" s="89"/>
    </row>
    <row r="337" spans="1:19" s="32" customFormat="1" ht="12.75" customHeight="1">
      <c r="A337" s="535"/>
      <c r="B337" s="539" t="s">
        <v>1</v>
      </c>
      <c r="C337" s="539" t="s">
        <v>525</v>
      </c>
      <c r="D337" s="35"/>
      <c r="E337" s="670" t="s">
        <v>16</v>
      </c>
      <c r="F337" s="670"/>
      <c r="G337" s="670"/>
      <c r="H337" s="670"/>
      <c r="I337" s="670"/>
      <c r="J337" s="670"/>
      <c r="K337" s="670"/>
      <c r="L337" s="670"/>
      <c r="M337" s="546"/>
      <c r="N337" s="317"/>
      <c r="O337" s="539" t="s">
        <v>122</v>
      </c>
      <c r="P337" s="541" t="s">
        <v>798</v>
      </c>
      <c r="Q337" s="539" t="s">
        <v>41</v>
      </c>
      <c r="R337" s="603" t="s">
        <v>805</v>
      </c>
      <c r="S337" s="603"/>
    </row>
    <row r="338" spans="1:19" s="32" customFormat="1" ht="12.75" customHeight="1">
      <c r="A338" s="535"/>
      <c r="B338" s="540"/>
      <c r="C338" s="540"/>
      <c r="D338" s="36"/>
      <c r="E338" s="186">
        <v>18</v>
      </c>
      <c r="F338" s="270">
        <v>18</v>
      </c>
      <c r="G338" s="190">
        <v>19</v>
      </c>
      <c r="H338" s="270">
        <v>19</v>
      </c>
      <c r="I338" s="190">
        <v>20</v>
      </c>
      <c r="J338" s="270">
        <v>20</v>
      </c>
      <c r="K338" s="157">
        <v>21</v>
      </c>
      <c r="L338" s="270">
        <v>21</v>
      </c>
      <c r="M338" s="54">
        <v>22</v>
      </c>
      <c r="N338" s="274">
        <v>22</v>
      </c>
      <c r="O338" s="540"/>
      <c r="P338" s="542"/>
      <c r="Q338" s="540"/>
      <c r="R338" s="603"/>
      <c r="S338" s="603"/>
    </row>
    <row r="339" spans="1:19" s="32" customFormat="1" ht="60.75" customHeight="1">
      <c r="A339" s="535"/>
      <c r="B339" s="37" t="s">
        <v>2</v>
      </c>
      <c r="C339" s="38" t="s">
        <v>526</v>
      </c>
      <c r="D339" s="39" t="s">
        <v>4</v>
      </c>
      <c r="E339" s="196" t="s">
        <v>773</v>
      </c>
      <c r="F339" s="288"/>
      <c r="G339" s="194"/>
      <c r="H339" s="293"/>
      <c r="I339" s="194"/>
      <c r="J339" s="293"/>
      <c r="K339" s="52"/>
      <c r="L339" s="293"/>
      <c r="M339" s="52"/>
      <c r="N339" s="293"/>
      <c r="O339" s="34" t="s">
        <v>528</v>
      </c>
      <c r="P339" s="92" t="s">
        <v>528</v>
      </c>
      <c r="Q339" s="539"/>
      <c r="R339" s="235" t="s">
        <v>357</v>
      </c>
      <c r="S339" s="178" t="s">
        <v>161</v>
      </c>
    </row>
    <row r="340" spans="1:19" s="32" customFormat="1" ht="60.75" customHeight="1">
      <c r="A340" s="535"/>
      <c r="B340" s="37" t="s">
        <v>3</v>
      </c>
      <c r="C340" s="38" t="s">
        <v>527</v>
      </c>
      <c r="D340" s="39" t="s">
        <v>5</v>
      </c>
      <c r="E340" s="186"/>
      <c r="F340" s="274"/>
      <c r="G340" s="186"/>
      <c r="H340" s="274"/>
      <c r="I340" s="186"/>
      <c r="J340" s="274"/>
      <c r="K340" s="20"/>
      <c r="L340" s="274"/>
      <c r="M340" s="20"/>
      <c r="N340" s="274"/>
      <c r="O340" s="36"/>
      <c r="P340" s="93"/>
      <c r="Q340" s="540"/>
      <c r="R340" s="160" t="s">
        <v>359</v>
      </c>
      <c r="S340" s="161" t="s">
        <v>972</v>
      </c>
    </row>
    <row r="341" spans="1:16" s="32" customFormat="1" ht="13.5">
      <c r="A341" s="62"/>
      <c r="B341" s="69"/>
      <c r="C341" s="61"/>
      <c r="D341" s="45"/>
      <c r="E341" s="195"/>
      <c r="F341" s="272"/>
      <c r="G341" s="195"/>
      <c r="H341" s="272"/>
      <c r="I341" s="195"/>
      <c r="J341" s="272"/>
      <c r="K341" s="26"/>
      <c r="L341" s="272"/>
      <c r="M341" s="26"/>
      <c r="N341" s="272"/>
      <c r="O341" s="46"/>
      <c r="P341" s="90"/>
    </row>
    <row r="342" spans="1:9" ht="24">
      <c r="A342" s="554" t="s">
        <v>376</v>
      </c>
      <c r="B342" s="555"/>
      <c r="C342" s="556"/>
      <c r="D342" s="566" t="s">
        <v>196</v>
      </c>
      <c r="E342" s="567"/>
      <c r="F342" s="291"/>
      <c r="G342" s="188"/>
      <c r="I342" s="188"/>
    </row>
    <row r="343" spans="3:14" ht="13.5">
      <c r="C343" s="537" t="s">
        <v>146</v>
      </c>
      <c r="D343" s="538"/>
      <c r="E343" s="190" t="s">
        <v>53</v>
      </c>
      <c r="F343" s="270" t="s">
        <v>609</v>
      </c>
      <c r="G343" s="190" t="s">
        <v>214</v>
      </c>
      <c r="H343" s="270" t="s">
        <v>51</v>
      </c>
      <c r="I343" s="190" t="s">
        <v>215</v>
      </c>
      <c r="J343" s="270" t="s">
        <v>49</v>
      </c>
      <c r="K343" s="157" t="s">
        <v>216</v>
      </c>
      <c r="L343" s="270" t="s">
        <v>612</v>
      </c>
      <c r="M343" s="157" t="s">
        <v>217</v>
      </c>
      <c r="N343" s="270" t="s">
        <v>610</v>
      </c>
    </row>
    <row r="344" spans="3:14" ht="13.5">
      <c r="C344" s="27"/>
      <c r="D344" s="30"/>
      <c r="E344" s="191">
        <f aca="true" t="shared" si="7" ref="E344:N344">SUM(E349)</f>
        <v>0</v>
      </c>
      <c r="F344" s="271">
        <f t="shared" si="7"/>
        <v>0</v>
      </c>
      <c r="G344" s="191">
        <f t="shared" si="7"/>
        <v>0</v>
      </c>
      <c r="H344" s="271">
        <f t="shared" si="7"/>
        <v>0</v>
      </c>
      <c r="I344" s="191">
        <f t="shared" si="7"/>
        <v>0</v>
      </c>
      <c r="J344" s="271">
        <f t="shared" si="7"/>
        <v>0</v>
      </c>
      <c r="K344" s="25">
        <f t="shared" si="7"/>
        <v>0</v>
      </c>
      <c r="L344" s="271">
        <f t="shared" si="7"/>
        <v>0</v>
      </c>
      <c r="M344" s="25">
        <f t="shared" si="7"/>
        <v>0</v>
      </c>
      <c r="N344" s="271">
        <f t="shared" si="7"/>
        <v>0</v>
      </c>
    </row>
    <row r="345" spans="1:13" ht="18.75" customHeight="1">
      <c r="A345" s="545" t="s">
        <v>15</v>
      </c>
      <c r="B345" s="545"/>
      <c r="C345" s="52" t="s">
        <v>376</v>
      </c>
      <c r="G345" s="188"/>
      <c r="I345" s="188"/>
      <c r="M345" s="23" t="s">
        <v>6</v>
      </c>
    </row>
    <row r="346" spans="1:19" ht="12.75" customHeight="1">
      <c r="A346" s="545"/>
      <c r="B346" s="543" t="s">
        <v>1</v>
      </c>
      <c r="C346" s="543" t="s">
        <v>137</v>
      </c>
      <c r="D346" s="104"/>
      <c r="E346" s="546" t="s">
        <v>740</v>
      </c>
      <c r="F346" s="547"/>
      <c r="G346" s="547"/>
      <c r="H346" s="547"/>
      <c r="I346" s="547"/>
      <c r="J346" s="547"/>
      <c r="K346" s="547"/>
      <c r="L346" s="547"/>
      <c r="M346" s="547"/>
      <c r="N346" s="317"/>
      <c r="O346" s="543" t="s">
        <v>122</v>
      </c>
      <c r="P346" s="541" t="s">
        <v>798</v>
      </c>
      <c r="Q346" s="543" t="s">
        <v>41</v>
      </c>
      <c r="R346" s="683" t="s">
        <v>805</v>
      </c>
      <c r="S346" s="684"/>
    </row>
    <row r="347" spans="1:19" ht="12.75" customHeight="1">
      <c r="A347" s="545"/>
      <c r="B347" s="544"/>
      <c r="C347" s="544"/>
      <c r="D347" s="367"/>
      <c r="E347" s="186">
        <v>18</v>
      </c>
      <c r="F347" s="270">
        <v>18</v>
      </c>
      <c r="G347" s="190">
        <v>19</v>
      </c>
      <c r="H347" s="270">
        <v>19</v>
      </c>
      <c r="I347" s="190">
        <v>20</v>
      </c>
      <c r="J347" s="270">
        <v>20</v>
      </c>
      <c r="K347" s="157">
        <v>21</v>
      </c>
      <c r="L347" s="270">
        <v>21</v>
      </c>
      <c r="M347" s="54">
        <v>22</v>
      </c>
      <c r="N347" s="274">
        <v>22</v>
      </c>
      <c r="O347" s="544"/>
      <c r="P347" s="542"/>
      <c r="Q347" s="544"/>
      <c r="R347" s="690"/>
      <c r="S347" s="691"/>
    </row>
    <row r="348" spans="1:19" ht="60.75" customHeight="1">
      <c r="A348" s="545"/>
      <c r="B348" s="48" t="s">
        <v>2</v>
      </c>
      <c r="C348" s="49" t="s">
        <v>871</v>
      </c>
      <c r="D348" s="412" t="s">
        <v>4</v>
      </c>
      <c r="E348" s="186" t="s">
        <v>8</v>
      </c>
      <c r="F348" s="274"/>
      <c r="G348" s="194"/>
      <c r="H348" s="293"/>
      <c r="I348" s="194"/>
      <c r="J348" s="293"/>
      <c r="K348" s="52"/>
      <c r="L348" s="293"/>
      <c r="M348" s="52"/>
      <c r="N348" s="293"/>
      <c r="O348" s="135" t="s">
        <v>374</v>
      </c>
      <c r="P348" s="5" t="s">
        <v>138</v>
      </c>
      <c r="Q348" s="532" t="s">
        <v>42</v>
      </c>
      <c r="R348" s="158" t="s">
        <v>357</v>
      </c>
      <c r="S348" s="177"/>
    </row>
    <row r="349" spans="1:19" ht="60.75" customHeight="1">
      <c r="A349" s="545"/>
      <c r="B349" s="48" t="s">
        <v>3</v>
      </c>
      <c r="C349" s="3"/>
      <c r="D349" s="412" t="s">
        <v>5</v>
      </c>
      <c r="E349" s="186"/>
      <c r="F349" s="274"/>
      <c r="G349" s="186"/>
      <c r="H349" s="274"/>
      <c r="I349" s="186"/>
      <c r="J349" s="274"/>
      <c r="K349" s="20"/>
      <c r="L349" s="274"/>
      <c r="M349" s="20"/>
      <c r="N349" s="274"/>
      <c r="O349" s="51"/>
      <c r="P349" s="93"/>
      <c r="Q349" s="521"/>
      <c r="R349" s="160" t="s">
        <v>359</v>
      </c>
      <c r="S349" s="161" t="s">
        <v>570</v>
      </c>
    </row>
    <row r="350" spans="7:9" ht="13.5">
      <c r="G350" s="188"/>
      <c r="I350" s="188"/>
    </row>
    <row r="351" spans="1:14" ht="24">
      <c r="A351" s="554" t="s">
        <v>407</v>
      </c>
      <c r="B351" s="555"/>
      <c r="C351" s="556"/>
      <c r="D351" s="566">
        <v>202</v>
      </c>
      <c r="E351" s="567"/>
      <c r="F351" s="291"/>
      <c r="G351" s="195"/>
      <c r="H351" s="272"/>
      <c r="I351" s="195"/>
      <c r="J351" s="272"/>
      <c r="K351" s="26"/>
      <c r="L351" s="272"/>
      <c r="M351" s="26"/>
      <c r="N351" s="272"/>
    </row>
    <row r="352" spans="3:14" ht="13.5">
      <c r="C352" s="537" t="s">
        <v>146</v>
      </c>
      <c r="D352" s="538"/>
      <c r="E352" s="190" t="s">
        <v>53</v>
      </c>
      <c r="F352" s="270" t="s">
        <v>609</v>
      </c>
      <c r="G352" s="190" t="s">
        <v>214</v>
      </c>
      <c r="H352" s="270" t="s">
        <v>51</v>
      </c>
      <c r="I352" s="190" t="s">
        <v>215</v>
      </c>
      <c r="J352" s="270" t="s">
        <v>49</v>
      </c>
      <c r="K352" s="157" t="s">
        <v>216</v>
      </c>
      <c r="L352" s="270" t="s">
        <v>612</v>
      </c>
      <c r="M352" s="157" t="s">
        <v>217</v>
      </c>
      <c r="N352" s="270" t="s">
        <v>610</v>
      </c>
    </row>
    <row r="353" spans="3:14" ht="13.5">
      <c r="C353" s="27"/>
      <c r="D353" s="30"/>
      <c r="E353" s="191">
        <f>SUM(E358,E364,E370)</f>
        <v>0</v>
      </c>
      <c r="F353" s="271">
        <f>SUM(F358,F364,F370)</f>
        <v>0</v>
      </c>
      <c r="G353" s="191">
        <f aca="true" t="shared" si="8" ref="G353:N353">SUM(G358,G364,G370)</f>
        <v>0</v>
      </c>
      <c r="H353" s="271">
        <f t="shared" si="8"/>
        <v>0</v>
      </c>
      <c r="I353" s="191">
        <f t="shared" si="8"/>
        <v>0</v>
      </c>
      <c r="J353" s="271">
        <f t="shared" si="8"/>
        <v>0</v>
      </c>
      <c r="K353" s="25">
        <f t="shared" si="8"/>
        <v>0</v>
      </c>
      <c r="L353" s="271">
        <f t="shared" si="8"/>
        <v>0</v>
      </c>
      <c r="M353" s="25">
        <f t="shared" si="8"/>
        <v>0</v>
      </c>
      <c r="N353" s="271">
        <f t="shared" si="8"/>
        <v>0</v>
      </c>
    </row>
    <row r="354" spans="1:14" s="169" customFormat="1" ht="18.75" customHeight="1">
      <c r="A354" s="653" t="s">
        <v>15</v>
      </c>
      <c r="B354" s="653"/>
      <c r="C354" s="47" t="s">
        <v>407</v>
      </c>
      <c r="E354" s="188"/>
      <c r="F354" s="273"/>
      <c r="G354" s="188"/>
      <c r="H354" s="273"/>
      <c r="I354" s="188" t="s">
        <v>6</v>
      </c>
      <c r="J354" s="273"/>
      <c r="K354" s="23"/>
      <c r="L354" s="273"/>
      <c r="M354" s="23"/>
      <c r="N354" s="273"/>
    </row>
    <row r="355" spans="1:19" s="169" customFormat="1" ht="12.75" customHeight="1">
      <c r="A355" s="653"/>
      <c r="B355" s="675" t="s">
        <v>1</v>
      </c>
      <c r="C355" s="654" t="s">
        <v>878</v>
      </c>
      <c r="D355" s="35"/>
      <c r="E355" s="546" t="s">
        <v>740</v>
      </c>
      <c r="F355" s="547"/>
      <c r="G355" s="547"/>
      <c r="H355" s="547"/>
      <c r="I355" s="547"/>
      <c r="J355" s="547"/>
      <c r="K355" s="547"/>
      <c r="L355" s="547"/>
      <c r="M355" s="547"/>
      <c r="N355" s="317"/>
      <c r="O355" s="539" t="s">
        <v>153</v>
      </c>
      <c r="P355" s="541" t="s">
        <v>798</v>
      </c>
      <c r="Q355" s="539" t="s">
        <v>41</v>
      </c>
      <c r="R355" s="603" t="s">
        <v>805</v>
      </c>
      <c r="S355" s="603"/>
    </row>
    <row r="356" spans="1:19" s="169" customFormat="1" ht="12.75" customHeight="1">
      <c r="A356" s="653"/>
      <c r="B356" s="676"/>
      <c r="C356" s="655"/>
      <c r="D356" s="36"/>
      <c r="E356" s="186">
        <v>18</v>
      </c>
      <c r="F356" s="270">
        <v>18</v>
      </c>
      <c r="G356" s="190">
        <v>19</v>
      </c>
      <c r="H356" s="270">
        <v>19</v>
      </c>
      <c r="I356" s="190">
        <v>20</v>
      </c>
      <c r="J356" s="270">
        <v>20</v>
      </c>
      <c r="K356" s="157">
        <v>21</v>
      </c>
      <c r="L356" s="270">
        <v>21</v>
      </c>
      <c r="M356" s="54">
        <v>22</v>
      </c>
      <c r="N356" s="274">
        <v>22</v>
      </c>
      <c r="O356" s="540"/>
      <c r="P356" s="542"/>
      <c r="Q356" s="540"/>
      <c r="R356" s="603"/>
      <c r="S356" s="603"/>
    </row>
    <row r="357" spans="1:19" s="169" customFormat="1" ht="60.75" customHeight="1">
      <c r="A357" s="653"/>
      <c r="B357" s="172" t="s">
        <v>2</v>
      </c>
      <c r="C357" s="179" t="s">
        <v>879</v>
      </c>
      <c r="D357" s="39" t="s">
        <v>4</v>
      </c>
      <c r="E357" s="186" t="s">
        <v>8</v>
      </c>
      <c r="F357" s="274"/>
      <c r="G357" s="186"/>
      <c r="H357" s="274"/>
      <c r="I357" s="186"/>
      <c r="J357" s="274"/>
      <c r="K357" s="20"/>
      <c r="L357" s="274"/>
      <c r="M357" s="20"/>
      <c r="N357" s="274"/>
      <c r="O357" s="34" t="s">
        <v>933</v>
      </c>
      <c r="P357" s="92" t="s">
        <v>933</v>
      </c>
      <c r="Q357" s="539"/>
      <c r="R357" s="235" t="s">
        <v>357</v>
      </c>
      <c r="S357" s="180" t="s">
        <v>911</v>
      </c>
    </row>
    <row r="358" spans="1:19" s="169" customFormat="1" ht="60.75" customHeight="1">
      <c r="A358" s="653"/>
      <c r="B358" s="172" t="s">
        <v>3</v>
      </c>
      <c r="C358" s="179" t="s">
        <v>592</v>
      </c>
      <c r="D358" s="39" t="s">
        <v>5</v>
      </c>
      <c r="E358" s="186"/>
      <c r="F358" s="274"/>
      <c r="G358" s="201"/>
      <c r="H358" s="299"/>
      <c r="I358" s="201"/>
      <c r="J358" s="299"/>
      <c r="K358" s="53"/>
      <c r="L358" s="299"/>
      <c r="M358" s="53"/>
      <c r="N358" s="319"/>
      <c r="O358" s="36"/>
      <c r="P358" s="93"/>
      <c r="Q358" s="540"/>
      <c r="R358" s="160" t="s">
        <v>359</v>
      </c>
      <c r="S358" s="161" t="s">
        <v>79</v>
      </c>
    </row>
    <row r="359" spans="3:9" ht="13.5">
      <c r="C359" s="29"/>
      <c r="G359" s="188"/>
      <c r="I359" s="188"/>
    </row>
    <row r="360" spans="1:16" s="32" customFormat="1" ht="18.75" customHeight="1">
      <c r="A360" s="545" t="s">
        <v>15</v>
      </c>
      <c r="B360" s="545"/>
      <c r="C360" s="47" t="s">
        <v>407</v>
      </c>
      <c r="E360" s="188"/>
      <c r="F360" s="273"/>
      <c r="G360" s="188"/>
      <c r="H360" s="273"/>
      <c r="I360" s="188"/>
      <c r="J360" s="273"/>
      <c r="K360" s="23"/>
      <c r="L360" s="273"/>
      <c r="M360" s="23" t="s">
        <v>6</v>
      </c>
      <c r="N360" s="273"/>
      <c r="P360" s="89"/>
    </row>
    <row r="361" spans="1:19" s="32" customFormat="1" ht="12.75" customHeight="1">
      <c r="A361" s="535"/>
      <c r="B361" s="539" t="s">
        <v>1</v>
      </c>
      <c r="C361" s="539" t="s">
        <v>103</v>
      </c>
      <c r="D361" s="35"/>
      <c r="E361" s="546" t="s">
        <v>740</v>
      </c>
      <c r="F361" s="547"/>
      <c r="G361" s="547"/>
      <c r="H361" s="547"/>
      <c r="I361" s="547"/>
      <c r="J361" s="547"/>
      <c r="K361" s="547"/>
      <c r="L361" s="547"/>
      <c r="M361" s="547"/>
      <c r="N361" s="317"/>
      <c r="O361" s="539" t="s">
        <v>122</v>
      </c>
      <c r="P361" s="541" t="s">
        <v>798</v>
      </c>
      <c r="Q361" s="539" t="s">
        <v>41</v>
      </c>
      <c r="R361" s="603" t="s">
        <v>805</v>
      </c>
      <c r="S361" s="603"/>
    </row>
    <row r="362" spans="1:19" s="32" customFormat="1" ht="12.75" customHeight="1">
      <c r="A362" s="535"/>
      <c r="B362" s="540"/>
      <c r="C362" s="540"/>
      <c r="D362" s="36"/>
      <c r="E362" s="186">
        <v>18</v>
      </c>
      <c r="F362" s="270">
        <v>18</v>
      </c>
      <c r="G362" s="190">
        <v>19</v>
      </c>
      <c r="H362" s="270">
        <v>19</v>
      </c>
      <c r="I362" s="190">
        <v>20</v>
      </c>
      <c r="J362" s="270">
        <v>20</v>
      </c>
      <c r="K362" s="157">
        <v>21</v>
      </c>
      <c r="L362" s="270">
        <v>21</v>
      </c>
      <c r="M362" s="54">
        <v>22</v>
      </c>
      <c r="N362" s="274">
        <v>22</v>
      </c>
      <c r="O362" s="540"/>
      <c r="P362" s="542"/>
      <c r="Q362" s="540"/>
      <c r="R362" s="603"/>
      <c r="S362" s="603"/>
    </row>
    <row r="363" spans="1:19" s="32" customFormat="1" ht="60.75" customHeight="1">
      <c r="A363" s="535"/>
      <c r="B363" s="37" t="s">
        <v>2</v>
      </c>
      <c r="C363" s="38" t="s">
        <v>104</v>
      </c>
      <c r="D363" s="39" t="s">
        <v>4</v>
      </c>
      <c r="E363" s="186" t="s">
        <v>8</v>
      </c>
      <c r="F363" s="274"/>
      <c r="G363" s="186" t="s">
        <v>8</v>
      </c>
      <c r="H363" s="274"/>
      <c r="I363" s="186" t="s">
        <v>9</v>
      </c>
      <c r="J363" s="274"/>
      <c r="K363" s="20"/>
      <c r="L363" s="274"/>
      <c r="M363" s="20"/>
      <c r="N363" s="274"/>
      <c r="O363" s="34" t="s">
        <v>933</v>
      </c>
      <c r="P363" s="92" t="s">
        <v>933</v>
      </c>
      <c r="Q363" s="539"/>
      <c r="R363" s="235" t="s">
        <v>357</v>
      </c>
      <c r="S363" s="168" t="s">
        <v>349</v>
      </c>
    </row>
    <row r="364" spans="1:19" s="32" customFormat="1" ht="60.75" customHeight="1">
      <c r="A364" s="535"/>
      <c r="B364" s="37" t="s">
        <v>3</v>
      </c>
      <c r="C364" s="38" t="s">
        <v>105</v>
      </c>
      <c r="D364" s="39" t="s">
        <v>5</v>
      </c>
      <c r="E364" s="186"/>
      <c r="F364" s="274"/>
      <c r="G364" s="201"/>
      <c r="H364" s="299"/>
      <c r="I364" s="201"/>
      <c r="J364" s="299"/>
      <c r="K364" s="53"/>
      <c r="L364" s="299"/>
      <c r="M364" s="53"/>
      <c r="N364" s="319"/>
      <c r="O364" s="36"/>
      <c r="P364" s="93"/>
      <c r="Q364" s="540"/>
      <c r="R364" s="160" t="s">
        <v>359</v>
      </c>
      <c r="S364" s="161" t="s">
        <v>563</v>
      </c>
    </row>
    <row r="365" spans="5:16" s="32" customFormat="1" ht="13.5">
      <c r="E365" s="188"/>
      <c r="F365" s="273"/>
      <c r="G365" s="188"/>
      <c r="H365" s="273"/>
      <c r="I365" s="188"/>
      <c r="J365" s="273"/>
      <c r="K365" s="23"/>
      <c r="L365" s="273"/>
      <c r="M365" s="23"/>
      <c r="N365" s="273"/>
      <c r="P365" s="89"/>
    </row>
    <row r="366" spans="1:16" s="32" customFormat="1" ht="18.75" customHeight="1">
      <c r="A366" s="535" t="s">
        <v>15</v>
      </c>
      <c r="B366" s="535"/>
      <c r="C366" s="40" t="s">
        <v>524</v>
      </c>
      <c r="E366" s="188"/>
      <c r="F366" s="273"/>
      <c r="G366" s="188"/>
      <c r="H366" s="273"/>
      <c r="I366" s="188"/>
      <c r="J366" s="273"/>
      <c r="K366" s="23"/>
      <c r="L366" s="273"/>
      <c r="M366" s="23" t="s">
        <v>6</v>
      </c>
      <c r="N366" s="273"/>
      <c r="P366" s="89"/>
    </row>
    <row r="367" spans="1:19" s="32" customFormat="1" ht="12.75" customHeight="1">
      <c r="A367" s="535"/>
      <c r="B367" s="539" t="s">
        <v>1</v>
      </c>
      <c r="C367" s="539" t="s">
        <v>492</v>
      </c>
      <c r="D367" s="35"/>
      <c r="E367" s="546" t="s">
        <v>740</v>
      </c>
      <c r="F367" s="547"/>
      <c r="G367" s="547"/>
      <c r="H367" s="547"/>
      <c r="I367" s="547"/>
      <c r="J367" s="547"/>
      <c r="K367" s="547"/>
      <c r="L367" s="547"/>
      <c r="M367" s="547"/>
      <c r="N367" s="317"/>
      <c r="O367" s="539" t="s">
        <v>122</v>
      </c>
      <c r="P367" s="541" t="s">
        <v>798</v>
      </c>
      <c r="Q367" s="539" t="s">
        <v>41</v>
      </c>
      <c r="R367" s="603" t="s">
        <v>805</v>
      </c>
      <c r="S367" s="603"/>
    </row>
    <row r="368" spans="1:19" s="32" customFormat="1" ht="12.75" customHeight="1">
      <c r="A368" s="535"/>
      <c r="B368" s="540"/>
      <c r="C368" s="540"/>
      <c r="D368" s="36"/>
      <c r="E368" s="186">
        <v>18</v>
      </c>
      <c r="F368" s="270">
        <v>18</v>
      </c>
      <c r="G368" s="190">
        <v>19</v>
      </c>
      <c r="H368" s="270">
        <v>19</v>
      </c>
      <c r="I368" s="190">
        <v>20</v>
      </c>
      <c r="J368" s="270">
        <v>20</v>
      </c>
      <c r="K368" s="157">
        <v>21</v>
      </c>
      <c r="L368" s="270">
        <v>21</v>
      </c>
      <c r="M368" s="54">
        <v>22</v>
      </c>
      <c r="N368" s="274">
        <v>22</v>
      </c>
      <c r="O368" s="540"/>
      <c r="P368" s="542"/>
      <c r="Q368" s="540"/>
      <c r="R368" s="603"/>
      <c r="S368" s="603"/>
    </row>
    <row r="369" spans="1:19" s="32" customFormat="1" ht="60.75" customHeight="1">
      <c r="A369" s="535"/>
      <c r="B369" s="37" t="s">
        <v>2</v>
      </c>
      <c r="C369" s="38" t="s">
        <v>311</v>
      </c>
      <c r="D369" s="39" t="s">
        <v>4</v>
      </c>
      <c r="E369" s="186" t="s">
        <v>8</v>
      </c>
      <c r="F369" s="274"/>
      <c r="G369" s="186" t="s">
        <v>8</v>
      </c>
      <c r="H369" s="274"/>
      <c r="I369" s="186" t="s">
        <v>9</v>
      </c>
      <c r="J369" s="274"/>
      <c r="K369" s="52"/>
      <c r="L369" s="293"/>
      <c r="M369" s="52"/>
      <c r="N369" s="293"/>
      <c r="O369" s="34" t="s">
        <v>320</v>
      </c>
      <c r="P369" s="92" t="s">
        <v>320</v>
      </c>
      <c r="Q369" s="539"/>
      <c r="R369" s="235" t="s">
        <v>357</v>
      </c>
      <c r="S369" s="222" t="s">
        <v>89</v>
      </c>
    </row>
    <row r="370" spans="1:19" s="32" customFormat="1" ht="60.75" customHeight="1">
      <c r="A370" s="535"/>
      <c r="B370" s="37" t="s">
        <v>3</v>
      </c>
      <c r="C370" s="38" t="s">
        <v>312</v>
      </c>
      <c r="D370" s="39" t="s">
        <v>5</v>
      </c>
      <c r="E370" s="186"/>
      <c r="F370" s="274"/>
      <c r="G370" s="186"/>
      <c r="H370" s="274"/>
      <c r="I370" s="186"/>
      <c r="J370" s="274"/>
      <c r="K370" s="20"/>
      <c r="L370" s="274"/>
      <c r="M370" s="20"/>
      <c r="N370" s="320"/>
      <c r="O370" s="36"/>
      <c r="P370" s="93"/>
      <c r="Q370" s="540"/>
      <c r="R370" s="160" t="s">
        <v>359</v>
      </c>
      <c r="S370" s="161" t="s">
        <v>90</v>
      </c>
    </row>
    <row r="371" spans="1:16" s="32" customFormat="1" ht="13.5">
      <c r="A371" s="42"/>
      <c r="B371" s="42"/>
      <c r="E371" s="188"/>
      <c r="F371" s="273"/>
      <c r="G371" s="188"/>
      <c r="H371" s="273"/>
      <c r="I371" s="188"/>
      <c r="J371" s="273"/>
      <c r="K371" s="23"/>
      <c r="L371" s="273"/>
      <c r="M371" s="23"/>
      <c r="N371" s="273"/>
      <c r="P371" s="89"/>
    </row>
    <row r="372" spans="1:9" ht="24">
      <c r="A372" s="554" t="s">
        <v>408</v>
      </c>
      <c r="B372" s="555"/>
      <c r="C372" s="556"/>
      <c r="D372" s="566">
        <v>301</v>
      </c>
      <c r="E372" s="567"/>
      <c r="F372" s="291"/>
      <c r="G372" s="188"/>
      <c r="I372" s="188"/>
    </row>
    <row r="373" spans="3:14" ht="13.5">
      <c r="C373" s="537" t="s">
        <v>146</v>
      </c>
      <c r="D373" s="538"/>
      <c r="E373" s="190" t="s">
        <v>53</v>
      </c>
      <c r="F373" s="270" t="s">
        <v>609</v>
      </c>
      <c r="G373" s="190" t="s">
        <v>214</v>
      </c>
      <c r="H373" s="270" t="s">
        <v>51</v>
      </c>
      <c r="I373" s="190" t="s">
        <v>215</v>
      </c>
      <c r="J373" s="270" t="s">
        <v>49</v>
      </c>
      <c r="K373" s="157" t="s">
        <v>216</v>
      </c>
      <c r="L373" s="270" t="s">
        <v>612</v>
      </c>
      <c r="M373" s="157" t="s">
        <v>217</v>
      </c>
      <c r="N373" s="270" t="s">
        <v>610</v>
      </c>
    </row>
    <row r="374" spans="3:14" ht="13.5">
      <c r="C374" s="29"/>
      <c r="D374" s="30"/>
      <c r="E374" s="191">
        <f aca="true" t="shared" si="9" ref="E374:N374">SUM(E379,E385)</f>
        <v>0</v>
      </c>
      <c r="F374" s="271">
        <f t="shared" si="9"/>
        <v>0</v>
      </c>
      <c r="G374" s="191">
        <f t="shared" si="9"/>
        <v>50801</v>
      </c>
      <c r="H374" s="271">
        <f t="shared" si="9"/>
        <v>141033</v>
      </c>
      <c r="I374" s="191">
        <f t="shared" si="9"/>
        <v>67788</v>
      </c>
      <c r="J374" s="271">
        <f t="shared" si="9"/>
        <v>202185</v>
      </c>
      <c r="K374" s="25">
        <f t="shared" si="9"/>
        <v>97999</v>
      </c>
      <c r="L374" s="271">
        <f t="shared" si="9"/>
        <v>344603</v>
      </c>
      <c r="M374" s="25">
        <f t="shared" si="9"/>
        <v>134698</v>
      </c>
      <c r="N374" s="271">
        <f t="shared" si="9"/>
        <v>499857</v>
      </c>
    </row>
    <row r="375" spans="1:13" ht="18.75" customHeight="1">
      <c r="A375" s="545" t="s">
        <v>15</v>
      </c>
      <c r="B375" s="545"/>
      <c r="C375" s="52" t="s">
        <v>408</v>
      </c>
      <c r="G375" s="188"/>
      <c r="I375" s="188"/>
      <c r="M375" s="23" t="s">
        <v>6</v>
      </c>
    </row>
    <row r="376" spans="1:19" ht="12.75" customHeight="1">
      <c r="A376" s="545"/>
      <c r="B376" s="543" t="s">
        <v>1</v>
      </c>
      <c r="C376" s="543" t="s">
        <v>996</v>
      </c>
      <c r="D376" s="64"/>
      <c r="E376" s="546" t="s">
        <v>740</v>
      </c>
      <c r="F376" s="547"/>
      <c r="G376" s="547"/>
      <c r="H376" s="547"/>
      <c r="I376" s="547"/>
      <c r="J376" s="547"/>
      <c r="K376" s="547"/>
      <c r="L376" s="547"/>
      <c r="M376" s="547"/>
      <c r="N376" s="317"/>
      <c r="O376" s="543" t="s">
        <v>122</v>
      </c>
      <c r="P376" s="541" t="s">
        <v>798</v>
      </c>
      <c r="Q376" s="543" t="s">
        <v>41</v>
      </c>
      <c r="R376" s="603" t="s">
        <v>805</v>
      </c>
      <c r="S376" s="603"/>
    </row>
    <row r="377" spans="1:19" ht="12.75" customHeight="1">
      <c r="A377" s="545"/>
      <c r="B377" s="544"/>
      <c r="C377" s="544"/>
      <c r="D377" s="51"/>
      <c r="E377" s="186">
        <v>18</v>
      </c>
      <c r="F377" s="270">
        <v>18</v>
      </c>
      <c r="G377" s="190">
        <v>19</v>
      </c>
      <c r="H377" s="270">
        <v>19</v>
      </c>
      <c r="I377" s="190">
        <v>20</v>
      </c>
      <c r="J377" s="270">
        <v>20</v>
      </c>
      <c r="K377" s="157">
        <v>21</v>
      </c>
      <c r="L377" s="270">
        <v>21</v>
      </c>
      <c r="M377" s="54">
        <v>22</v>
      </c>
      <c r="N377" s="274">
        <v>22</v>
      </c>
      <c r="O377" s="544"/>
      <c r="P377" s="542"/>
      <c r="Q377" s="544"/>
      <c r="R377" s="603"/>
      <c r="S377" s="603"/>
    </row>
    <row r="378" spans="1:19" ht="60.75" customHeight="1">
      <c r="A378" s="545"/>
      <c r="B378" s="48" t="s">
        <v>2</v>
      </c>
      <c r="C378" s="49" t="s">
        <v>66</v>
      </c>
      <c r="D378" s="50" t="s">
        <v>4</v>
      </c>
      <c r="E378" s="368" t="s">
        <v>9</v>
      </c>
      <c r="F378" s="369"/>
      <c r="G378" s="379"/>
      <c r="H378" s="327"/>
      <c r="I378" s="379"/>
      <c r="J378" s="327"/>
      <c r="K378" s="64"/>
      <c r="L378" s="327"/>
      <c r="M378" s="64"/>
      <c r="N378" s="327"/>
      <c r="O378" s="24" t="s">
        <v>749</v>
      </c>
      <c r="P378" s="92" t="s">
        <v>749</v>
      </c>
      <c r="Q378" s="636" t="s">
        <v>1000</v>
      </c>
      <c r="R378" s="235" t="s">
        <v>357</v>
      </c>
      <c r="S378" s="485" t="s">
        <v>787</v>
      </c>
    </row>
    <row r="379" spans="1:19" ht="60.75" customHeight="1">
      <c r="A379" s="545"/>
      <c r="B379" s="48" t="s">
        <v>3</v>
      </c>
      <c r="C379" s="49" t="s">
        <v>997</v>
      </c>
      <c r="D379" s="366" t="s">
        <v>5</v>
      </c>
      <c r="E379" s="186"/>
      <c r="F379" s="274"/>
      <c r="G379" s="198">
        <v>21245</v>
      </c>
      <c r="H379" s="275">
        <v>141033</v>
      </c>
      <c r="I379" s="198">
        <v>21245</v>
      </c>
      <c r="J379" s="275">
        <v>202185</v>
      </c>
      <c r="K379" s="73">
        <v>21245</v>
      </c>
      <c r="L379" s="275">
        <v>344603</v>
      </c>
      <c r="M379" s="73">
        <v>21245</v>
      </c>
      <c r="N379" s="275">
        <v>499857</v>
      </c>
      <c r="O379" s="367"/>
      <c r="P379" s="93"/>
      <c r="Q379" s="544"/>
      <c r="R379" s="160" t="s">
        <v>359</v>
      </c>
      <c r="S379" s="161"/>
    </row>
    <row r="380" spans="1:9" ht="13.5">
      <c r="A380" s="26"/>
      <c r="B380" s="26"/>
      <c r="G380" s="188"/>
      <c r="I380" s="188"/>
    </row>
    <row r="381" spans="1:13" ht="18.75" customHeight="1">
      <c r="A381" s="545" t="s">
        <v>15</v>
      </c>
      <c r="B381" s="545"/>
      <c r="C381" s="52" t="s">
        <v>408</v>
      </c>
      <c r="G381" s="188"/>
      <c r="I381" s="188"/>
      <c r="M381" s="23" t="s">
        <v>6</v>
      </c>
    </row>
    <row r="382" spans="1:19" ht="12.75" customHeight="1">
      <c r="A382" s="545"/>
      <c r="B382" s="543" t="s">
        <v>1</v>
      </c>
      <c r="C382" s="543" t="s">
        <v>144</v>
      </c>
      <c r="D382" s="64"/>
      <c r="E382" s="546" t="s">
        <v>740</v>
      </c>
      <c r="F382" s="547"/>
      <c r="G382" s="547"/>
      <c r="H382" s="547"/>
      <c r="I382" s="547"/>
      <c r="J382" s="547"/>
      <c r="K382" s="547"/>
      <c r="L382" s="547"/>
      <c r="M382" s="547"/>
      <c r="N382" s="317"/>
      <c r="O382" s="543" t="s">
        <v>122</v>
      </c>
      <c r="P382" s="541" t="s">
        <v>798</v>
      </c>
      <c r="Q382" s="543" t="s">
        <v>41</v>
      </c>
      <c r="R382" s="603" t="s">
        <v>805</v>
      </c>
      <c r="S382" s="603"/>
    </row>
    <row r="383" spans="1:19" ht="12.75" customHeight="1">
      <c r="A383" s="545"/>
      <c r="B383" s="544"/>
      <c r="C383" s="544"/>
      <c r="D383" s="51"/>
      <c r="E383" s="186">
        <v>18</v>
      </c>
      <c r="F383" s="270">
        <v>18</v>
      </c>
      <c r="G383" s="190">
        <v>19</v>
      </c>
      <c r="H383" s="270">
        <v>19</v>
      </c>
      <c r="I383" s="190">
        <v>20</v>
      </c>
      <c r="J383" s="270">
        <v>20</v>
      </c>
      <c r="K383" s="157">
        <v>21</v>
      </c>
      <c r="L383" s="270">
        <v>21</v>
      </c>
      <c r="M383" s="54">
        <v>22</v>
      </c>
      <c r="N383" s="274">
        <v>22</v>
      </c>
      <c r="O383" s="544"/>
      <c r="P383" s="542"/>
      <c r="Q383" s="544"/>
      <c r="R383" s="603"/>
      <c r="S383" s="603"/>
    </row>
    <row r="384" spans="1:19" ht="60.75" customHeight="1">
      <c r="A384" s="545"/>
      <c r="B384" s="48" t="s">
        <v>2</v>
      </c>
      <c r="C384" s="49" t="s">
        <v>415</v>
      </c>
      <c r="D384" s="50" t="s">
        <v>4</v>
      </c>
      <c r="E384" s="368" t="s">
        <v>9</v>
      </c>
      <c r="F384" s="369"/>
      <c r="G384" s="379"/>
      <c r="H384" s="327"/>
      <c r="I384" s="379"/>
      <c r="J384" s="327"/>
      <c r="K384" s="64"/>
      <c r="L384" s="327"/>
      <c r="M384" s="64"/>
      <c r="N384" s="327"/>
      <c r="O384" s="24" t="s">
        <v>749</v>
      </c>
      <c r="P384" s="92" t="s">
        <v>749</v>
      </c>
      <c r="Q384" s="636" t="s">
        <v>1000</v>
      </c>
      <c r="R384" s="235" t="s">
        <v>357</v>
      </c>
      <c r="S384" s="222" t="s">
        <v>788</v>
      </c>
    </row>
    <row r="385" spans="1:19" ht="60.75" customHeight="1">
      <c r="A385" s="545"/>
      <c r="B385" s="48" t="s">
        <v>3</v>
      </c>
      <c r="C385" s="49" t="s">
        <v>265</v>
      </c>
      <c r="D385" s="366" t="s">
        <v>5</v>
      </c>
      <c r="E385" s="198"/>
      <c r="F385" s="275"/>
      <c r="G385" s="198">
        <v>29556</v>
      </c>
      <c r="H385" s="275"/>
      <c r="I385" s="198">
        <v>46543</v>
      </c>
      <c r="J385" s="275"/>
      <c r="K385" s="73">
        <v>76754</v>
      </c>
      <c r="L385" s="275"/>
      <c r="M385" s="73">
        <v>113453</v>
      </c>
      <c r="N385" s="275"/>
      <c r="O385" s="367"/>
      <c r="P385" s="93"/>
      <c r="Q385" s="544"/>
      <c r="R385" s="160" t="s">
        <v>359</v>
      </c>
      <c r="S385" s="161"/>
    </row>
    <row r="386" spans="1:9" ht="13.5">
      <c r="A386" s="26"/>
      <c r="B386" s="26"/>
      <c r="G386" s="188"/>
      <c r="I386" s="188"/>
    </row>
    <row r="387" spans="1:9" ht="24">
      <c r="A387" s="554" t="s">
        <v>197</v>
      </c>
      <c r="B387" s="555"/>
      <c r="C387" s="556"/>
      <c r="D387" s="566">
        <v>401</v>
      </c>
      <c r="E387" s="567"/>
      <c r="F387" s="291"/>
      <c r="G387" s="188"/>
      <c r="I387" s="188"/>
    </row>
    <row r="388" spans="3:14" ht="13.5">
      <c r="C388" s="537" t="s">
        <v>146</v>
      </c>
      <c r="D388" s="538"/>
      <c r="E388" s="190" t="s">
        <v>53</v>
      </c>
      <c r="F388" s="270" t="s">
        <v>609</v>
      </c>
      <c r="G388" s="190" t="s">
        <v>214</v>
      </c>
      <c r="H388" s="270" t="s">
        <v>51</v>
      </c>
      <c r="I388" s="190" t="s">
        <v>215</v>
      </c>
      <c r="J388" s="270" t="s">
        <v>49</v>
      </c>
      <c r="K388" s="157" t="s">
        <v>216</v>
      </c>
      <c r="L388" s="270" t="s">
        <v>612</v>
      </c>
      <c r="M388" s="157" t="s">
        <v>217</v>
      </c>
      <c r="N388" s="270" t="s">
        <v>610</v>
      </c>
    </row>
    <row r="389" spans="3:14" ht="13.5">
      <c r="C389" s="29"/>
      <c r="D389" s="30"/>
      <c r="E389" s="191">
        <f aca="true" t="shared" si="10" ref="E389:N389">E394</f>
        <v>87840</v>
      </c>
      <c r="F389" s="271">
        <f t="shared" si="10"/>
        <v>73628</v>
      </c>
      <c r="G389" s="191">
        <f t="shared" si="10"/>
        <v>175680</v>
      </c>
      <c r="H389" s="271">
        <f t="shared" si="10"/>
        <v>144164</v>
      </c>
      <c r="I389" s="191">
        <f t="shared" si="10"/>
        <v>175680</v>
      </c>
      <c r="J389" s="271">
        <f t="shared" si="10"/>
        <v>144164</v>
      </c>
      <c r="K389" s="25">
        <f t="shared" si="10"/>
        <v>175680</v>
      </c>
      <c r="L389" s="271">
        <f t="shared" si="10"/>
        <v>144164</v>
      </c>
      <c r="M389" s="25">
        <f t="shared" si="10"/>
        <v>87840</v>
      </c>
      <c r="N389" s="271">
        <f t="shared" si="10"/>
        <v>73628</v>
      </c>
    </row>
    <row r="390" spans="1:13" ht="18.75" customHeight="1">
      <c r="A390" s="545" t="s">
        <v>15</v>
      </c>
      <c r="B390" s="545"/>
      <c r="C390" s="52" t="s">
        <v>999</v>
      </c>
      <c r="G390" s="188"/>
      <c r="I390" s="188"/>
      <c r="M390" s="23" t="s">
        <v>6</v>
      </c>
    </row>
    <row r="391" spans="1:19" ht="12.75" customHeight="1">
      <c r="A391" s="545"/>
      <c r="B391" s="543" t="s">
        <v>1</v>
      </c>
      <c r="C391" s="543" t="s">
        <v>998</v>
      </c>
      <c r="D391" s="64"/>
      <c r="E391" s="546" t="s">
        <v>740</v>
      </c>
      <c r="F391" s="547"/>
      <c r="G391" s="547"/>
      <c r="H391" s="547"/>
      <c r="I391" s="547"/>
      <c r="J391" s="547"/>
      <c r="K391" s="547"/>
      <c r="L391" s="547"/>
      <c r="M391" s="547"/>
      <c r="N391" s="317"/>
      <c r="O391" s="543" t="s">
        <v>122</v>
      </c>
      <c r="P391" s="541" t="s">
        <v>798</v>
      </c>
      <c r="Q391" s="543" t="s">
        <v>41</v>
      </c>
      <c r="R391" s="603" t="s">
        <v>805</v>
      </c>
      <c r="S391" s="603"/>
    </row>
    <row r="392" spans="1:19" ht="12.75" customHeight="1">
      <c r="A392" s="545"/>
      <c r="B392" s="544"/>
      <c r="C392" s="544"/>
      <c r="D392" s="51"/>
      <c r="E392" s="186">
        <v>18</v>
      </c>
      <c r="F392" s="270">
        <v>18</v>
      </c>
      <c r="G392" s="190">
        <v>19</v>
      </c>
      <c r="H392" s="270">
        <v>19</v>
      </c>
      <c r="I392" s="190">
        <v>20</v>
      </c>
      <c r="J392" s="270">
        <v>20</v>
      </c>
      <c r="K392" s="157">
        <v>21</v>
      </c>
      <c r="L392" s="270">
        <v>21</v>
      </c>
      <c r="M392" s="54">
        <v>22</v>
      </c>
      <c r="N392" s="274">
        <v>22</v>
      </c>
      <c r="O392" s="544"/>
      <c r="P392" s="542"/>
      <c r="Q392" s="544"/>
      <c r="R392" s="603"/>
      <c r="S392" s="603"/>
    </row>
    <row r="393" spans="1:19" ht="60.75" customHeight="1">
      <c r="A393" s="545"/>
      <c r="B393" s="48" t="s">
        <v>2</v>
      </c>
      <c r="C393" s="49" t="s">
        <v>636</v>
      </c>
      <c r="D393" s="50" t="s">
        <v>4</v>
      </c>
      <c r="E393" s="368" t="s">
        <v>9</v>
      </c>
      <c r="F393" s="369"/>
      <c r="G393" s="379"/>
      <c r="H393" s="327"/>
      <c r="I393" s="379"/>
      <c r="J393" s="327"/>
      <c r="K393" s="64"/>
      <c r="L393" s="327"/>
      <c r="M393" s="64"/>
      <c r="N393" s="327"/>
      <c r="O393" s="24" t="s">
        <v>749</v>
      </c>
      <c r="P393" s="92" t="s">
        <v>749</v>
      </c>
      <c r="Q393" s="636" t="s">
        <v>1000</v>
      </c>
      <c r="R393" s="235" t="s">
        <v>357</v>
      </c>
      <c r="S393" s="222"/>
    </row>
    <row r="394" spans="1:19" ht="60.75" customHeight="1">
      <c r="A394" s="545"/>
      <c r="B394" s="48" t="s">
        <v>3</v>
      </c>
      <c r="C394" s="49" t="s">
        <v>265</v>
      </c>
      <c r="D394" s="366" t="s">
        <v>5</v>
      </c>
      <c r="E394" s="198">
        <v>87840</v>
      </c>
      <c r="F394" s="275">
        <v>73628</v>
      </c>
      <c r="G394" s="198">
        <v>175680</v>
      </c>
      <c r="H394" s="275">
        <v>144164</v>
      </c>
      <c r="I394" s="198">
        <v>175680</v>
      </c>
      <c r="J394" s="275">
        <v>144164</v>
      </c>
      <c r="K394" s="73">
        <v>175680</v>
      </c>
      <c r="L394" s="275">
        <v>144164</v>
      </c>
      <c r="M394" s="73">
        <v>87840</v>
      </c>
      <c r="N394" s="275">
        <v>73628</v>
      </c>
      <c r="O394" s="367"/>
      <c r="P394" s="93"/>
      <c r="Q394" s="544"/>
      <c r="R394" s="160" t="s">
        <v>359</v>
      </c>
      <c r="S394" s="161"/>
    </row>
    <row r="395" spans="1:9" ht="13.5">
      <c r="A395" s="26"/>
      <c r="B395" s="26"/>
      <c r="G395" s="188"/>
      <c r="I395" s="188"/>
    </row>
    <row r="396" spans="1:9" ht="24">
      <c r="A396" s="554" t="s">
        <v>198</v>
      </c>
      <c r="B396" s="555"/>
      <c r="C396" s="556"/>
      <c r="D396" s="566">
        <v>402</v>
      </c>
      <c r="E396" s="567"/>
      <c r="F396" s="291"/>
      <c r="G396" s="188"/>
      <c r="I396" s="188"/>
    </row>
    <row r="397" spans="3:14" ht="13.5">
      <c r="C397" s="537" t="s">
        <v>146</v>
      </c>
      <c r="D397" s="538"/>
      <c r="E397" s="190" t="s">
        <v>53</v>
      </c>
      <c r="F397" s="270" t="s">
        <v>609</v>
      </c>
      <c r="G397" s="190" t="s">
        <v>214</v>
      </c>
      <c r="H397" s="270" t="s">
        <v>51</v>
      </c>
      <c r="I397" s="190" t="s">
        <v>215</v>
      </c>
      <c r="J397" s="270" t="s">
        <v>49</v>
      </c>
      <c r="K397" s="157" t="s">
        <v>216</v>
      </c>
      <c r="L397" s="270" t="s">
        <v>612</v>
      </c>
      <c r="M397" s="157" t="s">
        <v>217</v>
      </c>
      <c r="N397" s="270" t="s">
        <v>610</v>
      </c>
    </row>
    <row r="398" spans="3:14" ht="13.5">
      <c r="C398" s="29"/>
      <c r="D398" s="30"/>
      <c r="E398" s="191">
        <f>SUM(E403,E409,E415,E421,E427,E433)</f>
        <v>6414</v>
      </c>
      <c r="F398" s="271">
        <f aca="true" t="shared" si="11" ref="F398:N398">SUM(F403,F409,F415,F421,F427,F433)</f>
        <v>50709</v>
      </c>
      <c r="G398" s="191">
        <f t="shared" si="11"/>
        <v>12828</v>
      </c>
      <c r="H398" s="271">
        <f t="shared" si="11"/>
        <v>50278</v>
      </c>
      <c r="I398" s="191">
        <f t="shared" si="11"/>
        <v>12828</v>
      </c>
      <c r="J398" s="271">
        <f t="shared" si="11"/>
        <v>40644</v>
      </c>
      <c r="K398" s="191">
        <f t="shared" si="11"/>
        <v>12828</v>
      </c>
      <c r="L398" s="271">
        <f t="shared" si="11"/>
        <v>40644</v>
      </c>
      <c r="M398" s="191">
        <f t="shared" si="11"/>
        <v>6414</v>
      </c>
      <c r="N398" s="271">
        <f t="shared" si="11"/>
        <v>29099</v>
      </c>
    </row>
    <row r="399" spans="1:13" ht="18.75" customHeight="1">
      <c r="A399" s="545" t="s">
        <v>15</v>
      </c>
      <c r="B399" s="545"/>
      <c r="C399" s="52" t="s">
        <v>695</v>
      </c>
      <c r="G399" s="188"/>
      <c r="I399" s="188"/>
      <c r="M399" s="23" t="s">
        <v>6</v>
      </c>
    </row>
    <row r="400" spans="1:19" ht="12.75" customHeight="1">
      <c r="A400" s="545"/>
      <c r="B400" s="543" t="s">
        <v>1</v>
      </c>
      <c r="C400" s="543" t="s">
        <v>946</v>
      </c>
      <c r="D400" s="64"/>
      <c r="E400" s="546" t="s">
        <v>740</v>
      </c>
      <c r="F400" s="547"/>
      <c r="G400" s="547"/>
      <c r="H400" s="547"/>
      <c r="I400" s="547"/>
      <c r="J400" s="547"/>
      <c r="K400" s="547"/>
      <c r="L400" s="547"/>
      <c r="M400" s="547"/>
      <c r="N400" s="317"/>
      <c r="O400" s="543" t="s">
        <v>122</v>
      </c>
      <c r="P400" s="541" t="s">
        <v>798</v>
      </c>
      <c r="Q400" s="543" t="s">
        <v>41</v>
      </c>
      <c r="R400" s="603" t="s">
        <v>805</v>
      </c>
      <c r="S400" s="603"/>
    </row>
    <row r="401" spans="1:19" ht="12.75" customHeight="1">
      <c r="A401" s="545"/>
      <c r="B401" s="544"/>
      <c r="C401" s="544"/>
      <c r="D401" s="51"/>
      <c r="E401" s="186">
        <v>18</v>
      </c>
      <c r="F401" s="270">
        <v>18</v>
      </c>
      <c r="G401" s="190">
        <v>19</v>
      </c>
      <c r="H401" s="270">
        <v>19</v>
      </c>
      <c r="I401" s="190">
        <v>20</v>
      </c>
      <c r="J401" s="270">
        <v>20</v>
      </c>
      <c r="K401" s="157">
        <v>21</v>
      </c>
      <c r="L401" s="270">
        <v>21</v>
      </c>
      <c r="M401" s="54">
        <v>22</v>
      </c>
      <c r="N401" s="274">
        <v>22</v>
      </c>
      <c r="O401" s="544"/>
      <c r="P401" s="542"/>
      <c r="Q401" s="544"/>
      <c r="R401" s="603"/>
      <c r="S401" s="603"/>
    </row>
    <row r="402" spans="1:19" ht="102" customHeight="1">
      <c r="A402" s="545"/>
      <c r="B402" s="48" t="s">
        <v>2</v>
      </c>
      <c r="C402" s="123" t="s">
        <v>157</v>
      </c>
      <c r="D402" s="50" t="s">
        <v>4</v>
      </c>
      <c r="E402" s="368" t="s">
        <v>9</v>
      </c>
      <c r="F402" s="369"/>
      <c r="G402" s="379"/>
      <c r="H402" s="327"/>
      <c r="I402" s="379"/>
      <c r="J402" s="327"/>
      <c r="K402" s="64"/>
      <c r="L402" s="327"/>
      <c r="M402" s="64"/>
      <c r="N402" s="327"/>
      <c r="O402" s="24" t="s">
        <v>749</v>
      </c>
      <c r="P402" s="92" t="s">
        <v>749</v>
      </c>
      <c r="Q402" s="636" t="s">
        <v>1000</v>
      </c>
      <c r="R402" s="235" t="s">
        <v>357</v>
      </c>
      <c r="S402" s="222"/>
    </row>
    <row r="403" spans="1:19" ht="42">
      <c r="A403" s="545"/>
      <c r="B403" s="48" t="s">
        <v>3</v>
      </c>
      <c r="C403" s="49" t="s">
        <v>265</v>
      </c>
      <c r="D403" s="366" t="s">
        <v>5</v>
      </c>
      <c r="E403" s="198">
        <v>1035</v>
      </c>
      <c r="F403" s="275">
        <v>1123</v>
      </c>
      <c r="G403" s="198">
        <v>2070</v>
      </c>
      <c r="H403" s="275">
        <v>2070</v>
      </c>
      <c r="I403" s="198">
        <v>2070</v>
      </c>
      <c r="J403" s="275">
        <v>2070</v>
      </c>
      <c r="K403" s="73">
        <v>2070</v>
      </c>
      <c r="L403" s="275">
        <v>2070</v>
      </c>
      <c r="M403" s="73">
        <v>1035</v>
      </c>
      <c r="N403" s="275">
        <v>1035</v>
      </c>
      <c r="O403" s="367"/>
      <c r="P403" s="93"/>
      <c r="Q403" s="544"/>
      <c r="R403" s="160" t="s">
        <v>359</v>
      </c>
      <c r="S403" s="161"/>
    </row>
    <row r="404" spans="1:9" ht="13.5">
      <c r="A404" s="26"/>
      <c r="B404" s="26"/>
      <c r="G404" s="188"/>
      <c r="I404" s="188"/>
    </row>
    <row r="405" spans="1:13" ht="18.75" customHeight="1">
      <c r="A405" s="545" t="s">
        <v>15</v>
      </c>
      <c r="B405" s="545"/>
      <c r="C405" s="52" t="s">
        <v>695</v>
      </c>
      <c r="G405" s="188"/>
      <c r="I405" s="188"/>
      <c r="M405" s="23" t="s">
        <v>6</v>
      </c>
    </row>
    <row r="406" spans="1:19" ht="12.75" customHeight="1">
      <c r="A406" s="545"/>
      <c r="B406" s="543" t="s">
        <v>1</v>
      </c>
      <c r="C406" s="543" t="s">
        <v>766</v>
      </c>
      <c r="D406" s="64"/>
      <c r="E406" s="546" t="s">
        <v>740</v>
      </c>
      <c r="F406" s="547"/>
      <c r="G406" s="547"/>
      <c r="H406" s="547"/>
      <c r="I406" s="547"/>
      <c r="J406" s="547"/>
      <c r="K406" s="547"/>
      <c r="L406" s="547"/>
      <c r="M406" s="547"/>
      <c r="N406" s="317"/>
      <c r="O406" s="543" t="s">
        <v>122</v>
      </c>
      <c r="P406" s="541" t="s">
        <v>798</v>
      </c>
      <c r="Q406" s="543" t="s">
        <v>41</v>
      </c>
      <c r="R406" s="603" t="s">
        <v>805</v>
      </c>
      <c r="S406" s="603"/>
    </row>
    <row r="407" spans="1:19" ht="12.75" customHeight="1">
      <c r="A407" s="545"/>
      <c r="B407" s="544"/>
      <c r="C407" s="544"/>
      <c r="D407" s="51"/>
      <c r="E407" s="186">
        <v>18</v>
      </c>
      <c r="F407" s="270">
        <v>18</v>
      </c>
      <c r="G407" s="190">
        <v>19</v>
      </c>
      <c r="H407" s="270">
        <v>19</v>
      </c>
      <c r="I407" s="190">
        <v>20</v>
      </c>
      <c r="J407" s="270">
        <v>20</v>
      </c>
      <c r="K407" s="157">
        <v>21</v>
      </c>
      <c r="L407" s="270">
        <v>21</v>
      </c>
      <c r="M407" s="54">
        <v>22</v>
      </c>
      <c r="N407" s="274">
        <v>22</v>
      </c>
      <c r="O407" s="544"/>
      <c r="P407" s="542"/>
      <c r="Q407" s="544"/>
      <c r="R407" s="603"/>
      <c r="S407" s="603"/>
    </row>
    <row r="408" spans="1:19" ht="60.75" customHeight="1">
      <c r="A408" s="545"/>
      <c r="B408" s="48" t="s">
        <v>2</v>
      </c>
      <c r="C408" s="49" t="s">
        <v>899</v>
      </c>
      <c r="D408" s="50" t="s">
        <v>4</v>
      </c>
      <c r="E408" s="368" t="s">
        <v>9</v>
      </c>
      <c r="F408" s="369"/>
      <c r="G408" s="379"/>
      <c r="H408" s="327"/>
      <c r="I408" s="379"/>
      <c r="J408" s="327"/>
      <c r="K408" s="64"/>
      <c r="L408" s="327"/>
      <c r="M408" s="64"/>
      <c r="N408" s="327"/>
      <c r="O408" s="24" t="s">
        <v>749</v>
      </c>
      <c r="P408" s="92" t="s">
        <v>749</v>
      </c>
      <c r="Q408" s="636" t="s">
        <v>1000</v>
      </c>
      <c r="R408" s="235" t="s">
        <v>357</v>
      </c>
      <c r="S408" s="222"/>
    </row>
    <row r="409" spans="1:19" ht="60.75" customHeight="1">
      <c r="A409" s="545"/>
      <c r="B409" s="48" t="s">
        <v>3</v>
      </c>
      <c r="C409" s="49" t="s">
        <v>265</v>
      </c>
      <c r="D409" s="366" t="s">
        <v>5</v>
      </c>
      <c r="E409" s="198">
        <v>5379</v>
      </c>
      <c r="F409" s="275">
        <v>5663</v>
      </c>
      <c r="G409" s="198">
        <v>10758</v>
      </c>
      <c r="H409" s="275">
        <v>11127</v>
      </c>
      <c r="I409" s="198">
        <v>10758</v>
      </c>
      <c r="J409" s="275">
        <v>11127</v>
      </c>
      <c r="K409" s="73">
        <v>10758</v>
      </c>
      <c r="L409" s="275">
        <v>11127</v>
      </c>
      <c r="M409" s="73">
        <v>5379</v>
      </c>
      <c r="N409" s="275">
        <v>5663</v>
      </c>
      <c r="O409" s="367"/>
      <c r="P409" s="93"/>
      <c r="Q409" s="544"/>
      <c r="R409" s="160" t="s">
        <v>359</v>
      </c>
      <c r="S409" s="161"/>
    </row>
    <row r="410" spans="1:9" ht="13.5">
      <c r="A410" s="26"/>
      <c r="B410" s="26"/>
      <c r="G410" s="188"/>
      <c r="I410" s="188"/>
    </row>
    <row r="411" spans="1:13" ht="18.75" customHeight="1">
      <c r="A411" s="642" t="s">
        <v>24</v>
      </c>
      <c r="B411" s="642"/>
      <c r="C411" s="232" t="s">
        <v>695</v>
      </c>
      <c r="G411" s="188"/>
      <c r="I411" s="188"/>
      <c r="M411" s="23" t="s">
        <v>6</v>
      </c>
    </row>
    <row r="412" spans="1:17" ht="12.75" customHeight="1">
      <c r="A412" s="642"/>
      <c r="B412" s="533" t="s">
        <v>1</v>
      </c>
      <c r="C412" s="533" t="s">
        <v>717</v>
      </c>
      <c r="D412" s="64"/>
      <c r="E412" s="546" t="s">
        <v>740</v>
      </c>
      <c r="F412" s="547"/>
      <c r="G412" s="547"/>
      <c r="H412" s="547"/>
      <c r="I412" s="547"/>
      <c r="J412" s="547"/>
      <c r="K412" s="547"/>
      <c r="L412" s="547"/>
      <c r="M412" s="547"/>
      <c r="N412" s="317"/>
      <c r="O412" s="543" t="s">
        <v>121</v>
      </c>
      <c r="P412" s="541" t="s">
        <v>798</v>
      </c>
      <c r="Q412" s="543" t="s">
        <v>41</v>
      </c>
    </row>
    <row r="413" spans="1:17" ht="12.75" customHeight="1">
      <c r="A413" s="642"/>
      <c r="B413" s="534"/>
      <c r="C413" s="534"/>
      <c r="D413" s="51"/>
      <c r="E413" s="186">
        <v>18</v>
      </c>
      <c r="F413" s="270">
        <v>18</v>
      </c>
      <c r="G413" s="190">
        <v>19</v>
      </c>
      <c r="H413" s="270">
        <v>19</v>
      </c>
      <c r="I413" s="190">
        <v>20</v>
      </c>
      <c r="J413" s="270">
        <v>20</v>
      </c>
      <c r="K413" s="157">
        <v>21</v>
      </c>
      <c r="L413" s="270">
        <v>21</v>
      </c>
      <c r="M413" s="54">
        <v>22</v>
      </c>
      <c r="N413" s="274">
        <v>22</v>
      </c>
      <c r="O413" s="544"/>
      <c r="P413" s="542"/>
      <c r="Q413" s="544"/>
    </row>
    <row r="414" spans="1:19" ht="60.75" customHeight="1">
      <c r="A414" s="642"/>
      <c r="B414" s="233" t="s">
        <v>2</v>
      </c>
      <c r="C414" s="234" t="s">
        <v>726</v>
      </c>
      <c r="D414" s="50" t="s">
        <v>4</v>
      </c>
      <c r="E414" s="186"/>
      <c r="F414" s="274"/>
      <c r="G414" s="196"/>
      <c r="H414" s="333" t="s">
        <v>908</v>
      </c>
      <c r="I414" s="194"/>
      <c r="J414" s="293"/>
      <c r="K414" s="52"/>
      <c r="L414" s="293"/>
      <c r="M414" s="52"/>
      <c r="N414" s="293"/>
      <c r="O414" s="24" t="s">
        <v>749</v>
      </c>
      <c r="P414" s="92" t="s">
        <v>749</v>
      </c>
      <c r="Q414" s="636" t="s">
        <v>1000</v>
      </c>
      <c r="R414" s="237"/>
      <c r="S414" s="384"/>
    </row>
    <row r="415" spans="1:19" ht="60.75" customHeight="1">
      <c r="A415" s="642"/>
      <c r="B415" s="233" t="s">
        <v>3</v>
      </c>
      <c r="C415" s="234" t="s">
        <v>171</v>
      </c>
      <c r="D415" s="50" t="s">
        <v>5</v>
      </c>
      <c r="E415" s="198"/>
      <c r="F415" s="275"/>
      <c r="G415" s="198"/>
      <c r="H415" s="285">
        <v>11005</v>
      </c>
      <c r="I415" s="198"/>
      <c r="J415" s="275"/>
      <c r="K415" s="73"/>
      <c r="L415" s="275"/>
      <c r="M415" s="73"/>
      <c r="N415" s="275"/>
      <c r="O415" s="51"/>
      <c r="P415" s="93"/>
      <c r="Q415" s="544"/>
      <c r="R415" s="228"/>
      <c r="S415" s="230"/>
    </row>
    <row r="416" spans="1:9" ht="13.5">
      <c r="A416" s="26"/>
      <c r="B416" s="26"/>
      <c r="G416" s="188"/>
      <c r="H416" s="278"/>
      <c r="I416" s="188"/>
    </row>
    <row r="417" spans="1:13" ht="18.75" customHeight="1">
      <c r="A417" s="642" t="s">
        <v>24</v>
      </c>
      <c r="B417" s="642"/>
      <c r="C417" s="232" t="s">
        <v>695</v>
      </c>
      <c r="G417" s="188"/>
      <c r="H417" s="278"/>
      <c r="I417" s="188"/>
      <c r="M417" s="23" t="s">
        <v>6</v>
      </c>
    </row>
    <row r="418" spans="1:19" ht="12.75" customHeight="1">
      <c r="A418" s="642"/>
      <c r="B418" s="533" t="s">
        <v>1</v>
      </c>
      <c r="C418" s="533" t="s">
        <v>718</v>
      </c>
      <c r="D418" s="64"/>
      <c r="E418" s="546" t="s">
        <v>740</v>
      </c>
      <c r="F418" s="547"/>
      <c r="G418" s="547"/>
      <c r="H418" s="547"/>
      <c r="I418" s="547"/>
      <c r="J418" s="547"/>
      <c r="K418" s="547"/>
      <c r="L418" s="547"/>
      <c r="M418" s="547"/>
      <c r="N418" s="317"/>
      <c r="O418" s="543" t="s">
        <v>121</v>
      </c>
      <c r="P418" s="541" t="s">
        <v>798</v>
      </c>
      <c r="Q418" s="543" t="s">
        <v>41</v>
      </c>
      <c r="R418" s="603" t="s">
        <v>805</v>
      </c>
      <c r="S418" s="603"/>
    </row>
    <row r="419" spans="1:19" ht="12.75" customHeight="1">
      <c r="A419" s="642"/>
      <c r="B419" s="534"/>
      <c r="C419" s="534"/>
      <c r="D419" s="51"/>
      <c r="E419" s="186">
        <v>18</v>
      </c>
      <c r="F419" s="270">
        <v>18</v>
      </c>
      <c r="G419" s="190">
        <v>19</v>
      </c>
      <c r="H419" s="279">
        <v>19</v>
      </c>
      <c r="I419" s="190">
        <v>20</v>
      </c>
      <c r="J419" s="270">
        <v>20</v>
      </c>
      <c r="K419" s="157">
        <v>21</v>
      </c>
      <c r="L419" s="270">
        <v>21</v>
      </c>
      <c r="M419" s="54">
        <v>22</v>
      </c>
      <c r="N419" s="274">
        <v>22</v>
      </c>
      <c r="O419" s="544"/>
      <c r="P419" s="542"/>
      <c r="Q419" s="544"/>
      <c r="R419" s="603"/>
      <c r="S419" s="603"/>
    </row>
    <row r="420" spans="1:19" ht="60.75" customHeight="1">
      <c r="A420" s="642"/>
      <c r="B420" s="233" t="s">
        <v>2</v>
      </c>
      <c r="C420" s="234" t="s">
        <v>416</v>
      </c>
      <c r="D420" s="50" t="s">
        <v>4</v>
      </c>
      <c r="E420" s="368"/>
      <c r="F420" s="369" t="s">
        <v>778</v>
      </c>
      <c r="G420" s="368"/>
      <c r="H420" s="370" t="s">
        <v>9</v>
      </c>
      <c r="I420" s="379"/>
      <c r="J420" s="327"/>
      <c r="K420" s="64"/>
      <c r="L420" s="327"/>
      <c r="M420" s="64"/>
      <c r="N420" s="327"/>
      <c r="O420" s="24" t="s">
        <v>749</v>
      </c>
      <c r="P420" s="92" t="s">
        <v>749</v>
      </c>
      <c r="Q420" s="636" t="s">
        <v>1000</v>
      </c>
      <c r="R420" s="235" t="s">
        <v>357</v>
      </c>
      <c r="S420" s="220" t="s">
        <v>354</v>
      </c>
    </row>
    <row r="421" spans="1:19" ht="60.75" customHeight="1">
      <c r="A421" s="642"/>
      <c r="B421" s="233" t="s">
        <v>3</v>
      </c>
      <c r="C421" s="234" t="s">
        <v>725</v>
      </c>
      <c r="D421" s="366" t="s">
        <v>5</v>
      </c>
      <c r="E421" s="496"/>
      <c r="F421" s="497">
        <v>43923</v>
      </c>
      <c r="G421" s="498"/>
      <c r="H421" s="499">
        <v>21962</v>
      </c>
      <c r="I421" s="498"/>
      <c r="J421" s="497">
        <v>21962</v>
      </c>
      <c r="K421" s="500"/>
      <c r="L421" s="497">
        <v>21962</v>
      </c>
      <c r="M421" s="500"/>
      <c r="N421" s="501">
        <v>21962</v>
      </c>
      <c r="O421" s="367"/>
      <c r="P421" s="93"/>
      <c r="Q421" s="544"/>
      <c r="R421" s="160" t="s">
        <v>359</v>
      </c>
      <c r="S421" s="161" t="s">
        <v>553</v>
      </c>
    </row>
    <row r="422" spans="1:9" ht="13.5">
      <c r="A422" s="26"/>
      <c r="B422" s="26"/>
      <c r="G422" s="188"/>
      <c r="H422" s="278"/>
      <c r="I422" s="188"/>
    </row>
    <row r="423" spans="1:13" ht="18.75" customHeight="1">
      <c r="A423" s="642" t="s">
        <v>24</v>
      </c>
      <c r="B423" s="642"/>
      <c r="C423" s="232" t="s">
        <v>695</v>
      </c>
      <c r="G423" s="188"/>
      <c r="H423" s="278"/>
      <c r="I423" s="188"/>
      <c r="M423" s="23" t="s">
        <v>6</v>
      </c>
    </row>
    <row r="424" spans="1:19" ht="12.75" customHeight="1">
      <c r="A424" s="642"/>
      <c r="B424" s="533" t="s">
        <v>1</v>
      </c>
      <c r="C424" s="533" t="s">
        <v>964</v>
      </c>
      <c r="D424" s="64"/>
      <c r="E424" s="546" t="s">
        <v>740</v>
      </c>
      <c r="F424" s="547"/>
      <c r="G424" s="547"/>
      <c r="H424" s="547"/>
      <c r="I424" s="547"/>
      <c r="J424" s="547"/>
      <c r="K424" s="547"/>
      <c r="L424" s="547"/>
      <c r="M424" s="547"/>
      <c r="N424" s="317"/>
      <c r="O424" s="543" t="s">
        <v>153</v>
      </c>
      <c r="P424" s="541" t="s">
        <v>798</v>
      </c>
      <c r="Q424" s="543" t="s">
        <v>41</v>
      </c>
      <c r="R424" s="694"/>
      <c r="S424" s="695"/>
    </row>
    <row r="425" spans="1:19" ht="12.75" customHeight="1">
      <c r="A425" s="642"/>
      <c r="B425" s="534"/>
      <c r="C425" s="534"/>
      <c r="D425" s="51"/>
      <c r="E425" s="186">
        <v>18</v>
      </c>
      <c r="F425" s="270">
        <v>18</v>
      </c>
      <c r="G425" s="190">
        <v>19</v>
      </c>
      <c r="H425" s="279">
        <v>19</v>
      </c>
      <c r="I425" s="190">
        <v>20</v>
      </c>
      <c r="J425" s="270">
        <v>20</v>
      </c>
      <c r="K425" s="157">
        <v>21</v>
      </c>
      <c r="L425" s="270">
        <v>21</v>
      </c>
      <c r="M425" s="54">
        <v>22</v>
      </c>
      <c r="N425" s="274">
        <v>22</v>
      </c>
      <c r="O425" s="544"/>
      <c r="P425" s="542"/>
      <c r="Q425" s="544"/>
      <c r="R425" s="694"/>
      <c r="S425" s="695"/>
    </row>
    <row r="426" spans="1:19" ht="60.75" customHeight="1">
      <c r="A426" s="642"/>
      <c r="B426" s="233" t="s">
        <v>2</v>
      </c>
      <c r="C426" s="234" t="s">
        <v>965</v>
      </c>
      <c r="D426" s="50" t="s">
        <v>4</v>
      </c>
      <c r="E426" s="368"/>
      <c r="F426" s="369"/>
      <c r="G426" s="371"/>
      <c r="H426" s="372" t="s">
        <v>907</v>
      </c>
      <c r="I426" s="379"/>
      <c r="J426" s="327"/>
      <c r="K426" s="64"/>
      <c r="L426" s="327"/>
      <c r="M426" s="64"/>
      <c r="N426" s="327"/>
      <c r="O426" s="24" t="s">
        <v>749</v>
      </c>
      <c r="P426" s="92" t="s">
        <v>749</v>
      </c>
      <c r="Q426" s="636" t="s">
        <v>1000</v>
      </c>
      <c r="R426" s="227"/>
      <c r="S426" s="332"/>
    </row>
    <row r="427" spans="1:19" ht="60.75" customHeight="1">
      <c r="A427" s="642"/>
      <c r="B427" s="233" t="s">
        <v>3</v>
      </c>
      <c r="C427" s="234" t="s">
        <v>966</v>
      </c>
      <c r="D427" s="366" t="s">
        <v>5</v>
      </c>
      <c r="E427" s="502"/>
      <c r="F427" s="497"/>
      <c r="G427" s="500"/>
      <c r="H427" s="499">
        <v>329</v>
      </c>
      <c r="I427" s="498"/>
      <c r="J427" s="497">
        <v>439</v>
      </c>
      <c r="K427" s="500"/>
      <c r="L427" s="497">
        <v>439</v>
      </c>
      <c r="M427" s="500"/>
      <c r="N427" s="501">
        <v>439</v>
      </c>
      <c r="O427" s="367"/>
      <c r="P427" s="93"/>
      <c r="Q427" s="544"/>
      <c r="R427" s="229"/>
      <c r="S427" s="230"/>
    </row>
    <row r="428" spans="1:9" ht="13.5">
      <c r="A428" s="26"/>
      <c r="B428" s="26"/>
      <c r="H428" s="278"/>
      <c r="I428" s="188"/>
    </row>
    <row r="429" spans="1:13" ht="18.75" customHeight="1">
      <c r="A429" s="642" t="s">
        <v>24</v>
      </c>
      <c r="B429" s="642"/>
      <c r="C429" s="232" t="s">
        <v>695</v>
      </c>
      <c r="G429" s="188"/>
      <c r="H429" s="278"/>
      <c r="I429" s="188"/>
      <c r="M429" s="23" t="s">
        <v>6</v>
      </c>
    </row>
    <row r="430" spans="1:19" ht="12.75" customHeight="1">
      <c r="A430" s="642"/>
      <c r="B430" s="533" t="s">
        <v>1</v>
      </c>
      <c r="C430" s="533" t="s">
        <v>967</v>
      </c>
      <c r="D430" s="64"/>
      <c r="E430" s="546" t="s">
        <v>740</v>
      </c>
      <c r="F430" s="547"/>
      <c r="G430" s="547"/>
      <c r="H430" s="547"/>
      <c r="I430" s="547"/>
      <c r="J430" s="547"/>
      <c r="K430" s="547"/>
      <c r="L430" s="547"/>
      <c r="M430" s="547"/>
      <c r="N430" s="317"/>
      <c r="O430" s="543" t="s">
        <v>121</v>
      </c>
      <c r="P430" s="541" t="s">
        <v>798</v>
      </c>
      <c r="Q430" s="528" t="s">
        <v>41</v>
      </c>
      <c r="R430" s="694"/>
      <c r="S430" s="695"/>
    </row>
    <row r="431" spans="1:19" ht="12.75" customHeight="1">
      <c r="A431" s="642"/>
      <c r="B431" s="534"/>
      <c r="C431" s="534"/>
      <c r="D431" s="51"/>
      <c r="E431" s="186">
        <v>18</v>
      </c>
      <c r="F431" s="270">
        <v>18</v>
      </c>
      <c r="G431" s="190">
        <v>19</v>
      </c>
      <c r="H431" s="279">
        <v>19</v>
      </c>
      <c r="I431" s="190">
        <v>20</v>
      </c>
      <c r="J431" s="270">
        <v>20</v>
      </c>
      <c r="K431" s="157">
        <v>21</v>
      </c>
      <c r="L431" s="270">
        <v>21</v>
      </c>
      <c r="M431" s="54">
        <v>22</v>
      </c>
      <c r="N431" s="274">
        <v>22</v>
      </c>
      <c r="O431" s="544"/>
      <c r="P431" s="542"/>
      <c r="Q431" s="529"/>
      <c r="R431" s="694"/>
      <c r="S431" s="695"/>
    </row>
    <row r="432" spans="1:19" ht="59.25" customHeight="1">
      <c r="A432" s="642"/>
      <c r="B432" s="233" t="s">
        <v>2</v>
      </c>
      <c r="C432" s="234" t="s">
        <v>750</v>
      </c>
      <c r="D432" s="50" t="s">
        <v>4</v>
      </c>
      <c r="E432" s="368"/>
      <c r="F432" s="369"/>
      <c r="G432" s="379"/>
      <c r="H432" s="372" t="s">
        <v>907</v>
      </c>
      <c r="I432" s="379"/>
      <c r="J432" s="327"/>
      <c r="K432" s="64"/>
      <c r="L432" s="327"/>
      <c r="M432" s="64"/>
      <c r="N432" s="327"/>
      <c r="O432" s="24" t="s">
        <v>968</v>
      </c>
      <c r="P432" s="92" t="s">
        <v>749</v>
      </c>
      <c r="Q432" s="700" t="s">
        <v>1000</v>
      </c>
      <c r="R432" s="227"/>
      <c r="S432" s="238"/>
    </row>
    <row r="433" spans="1:19" ht="42">
      <c r="A433" s="642"/>
      <c r="B433" s="233" t="s">
        <v>3</v>
      </c>
      <c r="C433" s="234" t="s">
        <v>265</v>
      </c>
      <c r="D433" s="366" t="s">
        <v>5</v>
      </c>
      <c r="E433" s="198"/>
      <c r="F433" s="275"/>
      <c r="G433" s="198"/>
      <c r="H433" s="285">
        <v>3785</v>
      </c>
      <c r="I433" s="198"/>
      <c r="J433" s="275">
        <v>5046</v>
      </c>
      <c r="K433" s="73"/>
      <c r="L433" s="275">
        <v>5046</v>
      </c>
      <c r="M433" s="73"/>
      <c r="N433" s="275"/>
      <c r="O433" s="367"/>
      <c r="P433" s="93"/>
      <c r="Q433" s="529"/>
      <c r="R433" s="229"/>
      <c r="S433" s="230"/>
    </row>
    <row r="434" spans="1:9" ht="13.5">
      <c r="A434" s="26"/>
      <c r="B434" s="26"/>
      <c r="G434" s="188"/>
      <c r="H434" s="278"/>
      <c r="I434" s="188"/>
    </row>
    <row r="435" spans="1:9" ht="24">
      <c r="A435" s="554" t="s">
        <v>557</v>
      </c>
      <c r="B435" s="555"/>
      <c r="C435" s="556"/>
      <c r="D435" s="566">
        <v>501</v>
      </c>
      <c r="E435" s="567"/>
      <c r="F435" s="291"/>
      <c r="H435" s="278"/>
      <c r="I435" s="188"/>
    </row>
    <row r="436" spans="3:14" ht="13.5">
      <c r="C436" s="537" t="s">
        <v>146</v>
      </c>
      <c r="D436" s="538"/>
      <c r="E436" s="190" t="s">
        <v>53</v>
      </c>
      <c r="F436" s="270" t="s">
        <v>609</v>
      </c>
      <c r="G436" s="157" t="s">
        <v>214</v>
      </c>
      <c r="H436" s="279" t="s">
        <v>51</v>
      </c>
      <c r="I436" s="190" t="s">
        <v>215</v>
      </c>
      <c r="J436" s="270" t="s">
        <v>49</v>
      </c>
      <c r="K436" s="157" t="s">
        <v>216</v>
      </c>
      <c r="L436" s="270" t="s">
        <v>612</v>
      </c>
      <c r="M436" s="157" t="s">
        <v>217</v>
      </c>
      <c r="N436" s="270" t="s">
        <v>610</v>
      </c>
    </row>
    <row r="437" spans="3:14" ht="14.25" thickBot="1">
      <c r="C437" s="27"/>
      <c r="D437" s="30"/>
      <c r="E437" s="191">
        <f aca="true" t="shared" si="12" ref="E437:N437">SUM(E442,E448,E454,E460)</f>
        <v>2000</v>
      </c>
      <c r="F437" s="271">
        <f t="shared" si="12"/>
        <v>3175</v>
      </c>
      <c r="G437" s="25">
        <f t="shared" si="12"/>
        <v>2000</v>
      </c>
      <c r="H437" s="314">
        <f t="shared" si="12"/>
        <v>2500</v>
      </c>
      <c r="I437" s="191">
        <f t="shared" si="12"/>
        <v>2000</v>
      </c>
      <c r="J437" s="271">
        <f t="shared" si="12"/>
        <v>2500</v>
      </c>
      <c r="K437" s="25">
        <f t="shared" si="12"/>
        <v>3500</v>
      </c>
      <c r="L437" s="271">
        <f t="shared" si="12"/>
        <v>2500</v>
      </c>
      <c r="M437" s="25">
        <f t="shared" si="12"/>
        <v>3500</v>
      </c>
      <c r="N437" s="271">
        <f t="shared" si="12"/>
        <v>2500</v>
      </c>
    </row>
    <row r="438" spans="1:13" ht="18.75" customHeight="1" thickTop="1">
      <c r="A438" s="604" t="s">
        <v>15</v>
      </c>
      <c r="B438" s="605"/>
      <c r="C438" s="482" t="s">
        <v>557</v>
      </c>
      <c r="H438" s="278"/>
      <c r="I438" s="188"/>
      <c r="M438" s="23" t="s">
        <v>6</v>
      </c>
    </row>
    <row r="439" spans="1:19" ht="12.75" customHeight="1">
      <c r="A439" s="606"/>
      <c r="B439" s="543" t="s">
        <v>1</v>
      </c>
      <c r="C439" s="651" t="s">
        <v>932</v>
      </c>
      <c r="D439" s="104"/>
      <c r="E439" s="546" t="s">
        <v>740</v>
      </c>
      <c r="F439" s="547"/>
      <c r="G439" s="547"/>
      <c r="H439" s="547"/>
      <c r="I439" s="547"/>
      <c r="J439" s="547"/>
      <c r="K439" s="547"/>
      <c r="L439" s="547"/>
      <c r="M439" s="547"/>
      <c r="N439" s="317"/>
      <c r="O439" s="543" t="s">
        <v>122</v>
      </c>
      <c r="P439" s="541" t="s">
        <v>798</v>
      </c>
      <c r="Q439" s="543" t="s">
        <v>41</v>
      </c>
      <c r="R439" s="683" t="s">
        <v>805</v>
      </c>
      <c r="S439" s="684"/>
    </row>
    <row r="440" spans="1:19" ht="12.75" customHeight="1">
      <c r="A440" s="606"/>
      <c r="B440" s="544"/>
      <c r="C440" s="652"/>
      <c r="D440" s="367"/>
      <c r="E440" s="186">
        <v>18</v>
      </c>
      <c r="F440" s="270">
        <v>18</v>
      </c>
      <c r="G440" s="157">
        <v>19</v>
      </c>
      <c r="H440" s="279">
        <v>19</v>
      </c>
      <c r="I440" s="190">
        <v>20</v>
      </c>
      <c r="J440" s="270">
        <v>20</v>
      </c>
      <c r="K440" s="157">
        <v>21</v>
      </c>
      <c r="L440" s="270">
        <v>21</v>
      </c>
      <c r="M440" s="54">
        <v>22</v>
      </c>
      <c r="N440" s="274">
        <v>22</v>
      </c>
      <c r="O440" s="544"/>
      <c r="P440" s="542"/>
      <c r="Q440" s="544"/>
      <c r="R440" s="690"/>
      <c r="S440" s="691"/>
    </row>
    <row r="441" spans="1:19" ht="60.75" customHeight="1">
      <c r="A441" s="606"/>
      <c r="B441" s="48" t="s">
        <v>2</v>
      </c>
      <c r="C441" s="484" t="s">
        <v>752</v>
      </c>
      <c r="D441" s="412" t="s">
        <v>4</v>
      </c>
      <c r="E441" s="186" t="s">
        <v>8</v>
      </c>
      <c r="F441" s="274"/>
      <c r="G441" s="20" t="s">
        <v>8</v>
      </c>
      <c r="H441" s="281"/>
      <c r="I441" s="186" t="s">
        <v>9</v>
      </c>
      <c r="J441" s="274"/>
      <c r="K441" s="52"/>
      <c r="L441" s="293"/>
      <c r="M441" s="52"/>
      <c r="N441" s="293"/>
      <c r="O441" s="24" t="s">
        <v>310</v>
      </c>
      <c r="P441" s="92" t="s">
        <v>310</v>
      </c>
      <c r="Q441" s="543" t="s">
        <v>194</v>
      </c>
      <c r="R441" s="158" t="s">
        <v>357</v>
      </c>
      <c r="S441" s="168"/>
    </row>
    <row r="442" spans="1:19" ht="60.75" customHeight="1" thickBot="1">
      <c r="A442" s="591"/>
      <c r="B442" s="414" t="s">
        <v>3</v>
      </c>
      <c r="C442" s="415" t="s">
        <v>753</v>
      </c>
      <c r="D442" s="412" t="s">
        <v>5</v>
      </c>
      <c r="E442" s="186"/>
      <c r="F442" s="274">
        <v>0</v>
      </c>
      <c r="G442" s="20"/>
      <c r="H442" s="281"/>
      <c r="I442" s="186"/>
      <c r="J442" s="274"/>
      <c r="K442" s="20"/>
      <c r="L442" s="274"/>
      <c r="M442" s="20"/>
      <c r="N442" s="320"/>
      <c r="O442" s="51"/>
      <c r="P442" s="93"/>
      <c r="Q442" s="544"/>
      <c r="R442" s="160" t="s">
        <v>359</v>
      </c>
      <c r="S442" s="161"/>
    </row>
    <row r="443" spans="8:9" ht="13.5" customHeight="1" thickBot="1" thickTop="1">
      <c r="H443" s="278"/>
      <c r="I443" s="188"/>
    </row>
    <row r="444" spans="1:16" s="32" customFormat="1" ht="18.75" customHeight="1" thickTop="1">
      <c r="A444" s="604" t="s">
        <v>15</v>
      </c>
      <c r="B444" s="605"/>
      <c r="C444" s="482" t="s">
        <v>557</v>
      </c>
      <c r="E444" s="188"/>
      <c r="F444" s="273"/>
      <c r="G444" s="23"/>
      <c r="H444" s="278"/>
      <c r="I444" s="188"/>
      <c r="J444" s="273"/>
      <c r="K444" s="23"/>
      <c r="L444" s="273"/>
      <c r="M444" s="23" t="s">
        <v>6</v>
      </c>
      <c r="N444" s="273"/>
      <c r="P444" s="89"/>
    </row>
    <row r="445" spans="1:19" s="32" customFormat="1" ht="12.75" customHeight="1">
      <c r="A445" s="590"/>
      <c r="B445" s="539" t="s">
        <v>1</v>
      </c>
      <c r="C445" s="613" t="s">
        <v>988</v>
      </c>
      <c r="D445" s="405"/>
      <c r="E445" s="546" t="s">
        <v>740</v>
      </c>
      <c r="F445" s="547"/>
      <c r="G445" s="547"/>
      <c r="H445" s="547"/>
      <c r="I445" s="547"/>
      <c r="J445" s="547"/>
      <c r="K445" s="547"/>
      <c r="L445" s="547"/>
      <c r="M445" s="547"/>
      <c r="N445" s="317"/>
      <c r="O445" s="539" t="s">
        <v>122</v>
      </c>
      <c r="P445" s="541" t="s">
        <v>798</v>
      </c>
      <c r="Q445" s="539" t="s">
        <v>41</v>
      </c>
      <c r="R445" s="603" t="s">
        <v>805</v>
      </c>
      <c r="S445" s="603"/>
    </row>
    <row r="446" spans="1:19" s="32" customFormat="1" ht="12.75" customHeight="1">
      <c r="A446" s="590"/>
      <c r="B446" s="540"/>
      <c r="C446" s="614"/>
      <c r="D446" s="406"/>
      <c r="E446" s="186">
        <v>18</v>
      </c>
      <c r="F446" s="270">
        <v>18</v>
      </c>
      <c r="G446" s="157">
        <v>19</v>
      </c>
      <c r="H446" s="279">
        <v>19</v>
      </c>
      <c r="I446" s="190">
        <v>20</v>
      </c>
      <c r="J446" s="270">
        <v>20</v>
      </c>
      <c r="K446" s="157">
        <v>21</v>
      </c>
      <c r="L446" s="270">
        <v>21</v>
      </c>
      <c r="M446" s="54">
        <v>22</v>
      </c>
      <c r="N446" s="274">
        <v>22</v>
      </c>
      <c r="O446" s="540"/>
      <c r="P446" s="542"/>
      <c r="Q446" s="540"/>
      <c r="R446" s="603"/>
      <c r="S446" s="603"/>
    </row>
    <row r="447" spans="1:19" s="32" customFormat="1" ht="60.75" customHeight="1">
      <c r="A447" s="590"/>
      <c r="B447" s="37" t="s">
        <v>2</v>
      </c>
      <c r="C447" s="409" t="s">
        <v>339</v>
      </c>
      <c r="D447" s="407" t="s">
        <v>4</v>
      </c>
      <c r="E447" s="186" t="s">
        <v>9</v>
      </c>
      <c r="F447" s="274"/>
      <c r="G447" s="52"/>
      <c r="H447" s="298"/>
      <c r="I447" s="194"/>
      <c r="J447" s="293"/>
      <c r="K447" s="52"/>
      <c r="L447" s="293"/>
      <c r="M447" s="52"/>
      <c r="N447" s="293"/>
      <c r="O447" s="34" t="s">
        <v>728</v>
      </c>
      <c r="P447" s="92" t="s">
        <v>728</v>
      </c>
      <c r="Q447" s="539" t="s">
        <v>194</v>
      </c>
      <c r="R447" s="235" t="s">
        <v>357</v>
      </c>
      <c r="S447" s="177" t="s">
        <v>617</v>
      </c>
    </row>
    <row r="448" spans="1:19" s="32" customFormat="1" ht="60.75" customHeight="1" thickBot="1">
      <c r="A448" s="648"/>
      <c r="B448" s="410" t="s">
        <v>3</v>
      </c>
      <c r="C448" s="411" t="s">
        <v>727</v>
      </c>
      <c r="D448" s="407" t="s">
        <v>5</v>
      </c>
      <c r="E448" s="198">
        <v>2000</v>
      </c>
      <c r="F448" s="275">
        <v>3175</v>
      </c>
      <c r="G448" s="73">
        <v>2000</v>
      </c>
      <c r="H448" s="285">
        <v>2500</v>
      </c>
      <c r="I448" s="198">
        <v>2000</v>
      </c>
      <c r="J448" s="275">
        <v>2500</v>
      </c>
      <c r="K448" s="73">
        <v>2000</v>
      </c>
      <c r="L448" s="275">
        <v>2500</v>
      </c>
      <c r="M448" s="73">
        <v>2000</v>
      </c>
      <c r="N448" s="321">
        <v>2500</v>
      </c>
      <c r="O448" s="36"/>
      <c r="P448" s="93"/>
      <c r="Q448" s="540"/>
      <c r="R448" s="160" t="s">
        <v>359</v>
      </c>
      <c r="S448" s="161" t="s">
        <v>618</v>
      </c>
    </row>
    <row r="449" spans="8:9" ht="13.5" customHeight="1" thickBot="1" thickTop="1">
      <c r="H449" s="278"/>
      <c r="I449" s="188"/>
    </row>
    <row r="450" spans="1:13" ht="18.75" customHeight="1" thickTop="1">
      <c r="A450" s="604" t="s">
        <v>15</v>
      </c>
      <c r="B450" s="605"/>
      <c r="C450" s="482" t="s">
        <v>557</v>
      </c>
      <c r="H450" s="278"/>
      <c r="I450" s="188"/>
      <c r="M450" s="23" t="s">
        <v>6</v>
      </c>
    </row>
    <row r="451" spans="1:19" ht="12.75" customHeight="1">
      <c r="A451" s="606"/>
      <c r="B451" s="543" t="s">
        <v>1</v>
      </c>
      <c r="C451" s="651" t="s">
        <v>754</v>
      </c>
      <c r="D451" s="104"/>
      <c r="E451" s="546" t="s">
        <v>740</v>
      </c>
      <c r="F451" s="547"/>
      <c r="G451" s="547"/>
      <c r="H451" s="547"/>
      <c r="I451" s="547"/>
      <c r="J451" s="547"/>
      <c r="K451" s="547"/>
      <c r="L451" s="547"/>
      <c r="M451" s="547"/>
      <c r="N451" s="317"/>
      <c r="O451" s="543" t="s">
        <v>122</v>
      </c>
      <c r="P451" s="541" t="s">
        <v>798</v>
      </c>
      <c r="Q451" s="543" t="s">
        <v>41</v>
      </c>
      <c r="R451" s="683" t="s">
        <v>805</v>
      </c>
      <c r="S451" s="684"/>
    </row>
    <row r="452" spans="1:19" ht="12.75" customHeight="1">
      <c r="A452" s="606"/>
      <c r="B452" s="544"/>
      <c r="C452" s="652"/>
      <c r="D452" s="367"/>
      <c r="E452" s="186">
        <v>18</v>
      </c>
      <c r="F452" s="270">
        <v>18</v>
      </c>
      <c r="G452" s="157">
        <v>19</v>
      </c>
      <c r="H452" s="279">
        <v>19</v>
      </c>
      <c r="I452" s="190">
        <v>20</v>
      </c>
      <c r="J452" s="270">
        <v>20</v>
      </c>
      <c r="K452" s="157">
        <v>21</v>
      </c>
      <c r="L452" s="270">
        <v>21</v>
      </c>
      <c r="M452" s="54">
        <v>22</v>
      </c>
      <c r="N452" s="274">
        <v>22</v>
      </c>
      <c r="O452" s="544"/>
      <c r="P452" s="542"/>
      <c r="Q452" s="544"/>
      <c r="R452" s="690"/>
      <c r="S452" s="691"/>
    </row>
    <row r="453" spans="1:19" ht="60.75" customHeight="1">
      <c r="A453" s="606"/>
      <c r="B453" s="48" t="s">
        <v>2</v>
      </c>
      <c r="C453" s="484" t="s">
        <v>755</v>
      </c>
      <c r="D453" s="412" t="s">
        <v>4</v>
      </c>
      <c r="E453" s="186" t="s">
        <v>8</v>
      </c>
      <c r="F453" s="274"/>
      <c r="G453" s="20" t="s">
        <v>8</v>
      </c>
      <c r="H453" s="281"/>
      <c r="I453" s="186" t="s">
        <v>9</v>
      </c>
      <c r="J453" s="274"/>
      <c r="K453" s="52"/>
      <c r="L453" s="293"/>
      <c r="M453" s="52"/>
      <c r="N453" s="293"/>
      <c r="O453" s="24" t="s">
        <v>310</v>
      </c>
      <c r="P453" s="92" t="s">
        <v>310</v>
      </c>
      <c r="Q453" s="543" t="s">
        <v>194</v>
      </c>
      <c r="R453" s="158" t="s">
        <v>357</v>
      </c>
      <c r="S453" s="168" t="s">
        <v>633</v>
      </c>
    </row>
    <row r="454" spans="1:19" ht="60.75" customHeight="1" thickBot="1">
      <c r="A454" s="591"/>
      <c r="B454" s="414" t="s">
        <v>3</v>
      </c>
      <c r="C454" s="415" t="s">
        <v>565</v>
      </c>
      <c r="D454" s="412" t="s">
        <v>5</v>
      </c>
      <c r="E454" s="198"/>
      <c r="F454" s="275"/>
      <c r="G454" s="73"/>
      <c r="H454" s="285"/>
      <c r="I454" s="198"/>
      <c r="J454" s="275"/>
      <c r="K454" s="73">
        <v>1500</v>
      </c>
      <c r="L454" s="275"/>
      <c r="M454" s="73">
        <v>1500</v>
      </c>
      <c r="N454" s="321"/>
      <c r="O454" s="51"/>
      <c r="P454" s="93"/>
      <c r="Q454" s="544"/>
      <c r="R454" s="160" t="s">
        <v>359</v>
      </c>
      <c r="S454" s="161" t="s">
        <v>634</v>
      </c>
    </row>
    <row r="455" spans="8:9" ht="13.5" customHeight="1" thickBot="1" thickTop="1">
      <c r="H455" s="278"/>
      <c r="I455" s="188"/>
    </row>
    <row r="456" spans="1:13" ht="18.75" customHeight="1" thickTop="1">
      <c r="A456" s="604" t="s">
        <v>15</v>
      </c>
      <c r="B456" s="605"/>
      <c r="C456" s="482" t="s">
        <v>557</v>
      </c>
      <c r="H456" s="278"/>
      <c r="I456" s="188"/>
      <c r="M456" s="23" t="s">
        <v>6</v>
      </c>
    </row>
    <row r="457" spans="1:19" ht="12.75" customHeight="1">
      <c r="A457" s="606"/>
      <c r="B457" s="543" t="s">
        <v>1</v>
      </c>
      <c r="C457" s="651" t="s">
        <v>566</v>
      </c>
      <c r="D457" s="104"/>
      <c r="E457" s="550" t="s">
        <v>54</v>
      </c>
      <c r="F457" s="551"/>
      <c r="G457" s="551"/>
      <c r="H457" s="551"/>
      <c r="I457" s="551"/>
      <c r="J457" s="551"/>
      <c r="K457" s="551"/>
      <c r="L457" s="551"/>
      <c r="M457" s="551"/>
      <c r="N457" s="317"/>
      <c r="O457" s="543" t="s">
        <v>122</v>
      </c>
      <c r="P457" s="541" t="s">
        <v>798</v>
      </c>
      <c r="Q457" s="543" t="s">
        <v>41</v>
      </c>
      <c r="R457" s="683" t="s">
        <v>805</v>
      </c>
      <c r="S457" s="684"/>
    </row>
    <row r="458" spans="1:19" ht="12.75" customHeight="1">
      <c r="A458" s="606"/>
      <c r="B458" s="544"/>
      <c r="C458" s="652"/>
      <c r="D458" s="367"/>
      <c r="E458" s="186">
        <v>18</v>
      </c>
      <c r="F458" s="270">
        <v>18</v>
      </c>
      <c r="G458" s="157">
        <v>19</v>
      </c>
      <c r="H458" s="279">
        <v>19</v>
      </c>
      <c r="I458" s="190">
        <v>20</v>
      </c>
      <c r="J458" s="270">
        <v>20</v>
      </c>
      <c r="K458" s="157">
        <v>21</v>
      </c>
      <c r="L458" s="270">
        <v>21</v>
      </c>
      <c r="M458" s="54">
        <v>22</v>
      </c>
      <c r="N458" s="274">
        <v>22</v>
      </c>
      <c r="O458" s="544"/>
      <c r="P458" s="542"/>
      <c r="Q458" s="544"/>
      <c r="R458" s="690"/>
      <c r="S458" s="691"/>
    </row>
    <row r="459" spans="1:19" ht="60.75" customHeight="1">
      <c r="A459" s="606"/>
      <c r="B459" s="48" t="s">
        <v>2</v>
      </c>
      <c r="C459" s="484" t="s">
        <v>567</v>
      </c>
      <c r="D459" s="412" t="s">
        <v>4</v>
      </c>
      <c r="E459" s="186" t="s">
        <v>8</v>
      </c>
      <c r="F459" s="274"/>
      <c r="G459" s="20" t="s">
        <v>8</v>
      </c>
      <c r="H459" s="281"/>
      <c r="I459" s="186" t="s">
        <v>9</v>
      </c>
      <c r="J459" s="274"/>
      <c r="K459" s="52"/>
      <c r="L459" s="293"/>
      <c r="M459" s="52"/>
      <c r="N459" s="293"/>
      <c r="O459" s="24" t="s">
        <v>310</v>
      </c>
      <c r="P459" s="92" t="s">
        <v>310</v>
      </c>
      <c r="Q459" s="543" t="s">
        <v>194</v>
      </c>
      <c r="R459" s="158" t="s">
        <v>357</v>
      </c>
      <c r="S459" s="168"/>
    </row>
    <row r="460" spans="1:19" ht="60.75" customHeight="1" thickBot="1">
      <c r="A460" s="591"/>
      <c r="B460" s="414" t="s">
        <v>3</v>
      </c>
      <c r="C460" s="415" t="s">
        <v>890</v>
      </c>
      <c r="D460" s="412" t="s">
        <v>5</v>
      </c>
      <c r="E460" s="186"/>
      <c r="F460" s="274"/>
      <c r="G460" s="20"/>
      <c r="H460" s="281"/>
      <c r="I460" s="186"/>
      <c r="J460" s="274"/>
      <c r="K460" s="20"/>
      <c r="L460" s="274"/>
      <c r="M460" s="20"/>
      <c r="N460" s="320"/>
      <c r="O460" s="51"/>
      <c r="P460" s="93"/>
      <c r="Q460" s="544"/>
      <c r="R460" s="160" t="s">
        <v>359</v>
      </c>
      <c r="S460" s="161"/>
    </row>
    <row r="461" spans="8:9" ht="13.5" customHeight="1" thickTop="1">
      <c r="H461" s="278"/>
      <c r="I461" s="188"/>
    </row>
    <row r="462" spans="1:9" ht="24">
      <c r="A462" s="554" t="s">
        <v>10</v>
      </c>
      <c r="B462" s="555"/>
      <c r="C462" s="556"/>
      <c r="D462" s="566">
        <v>601</v>
      </c>
      <c r="E462" s="567"/>
      <c r="F462" s="291"/>
      <c r="H462" s="278"/>
      <c r="I462" s="188"/>
    </row>
    <row r="463" spans="3:14" ht="13.5">
      <c r="C463" s="537" t="s">
        <v>146</v>
      </c>
      <c r="D463" s="538"/>
      <c r="E463" s="190" t="s">
        <v>53</v>
      </c>
      <c r="F463" s="270" t="s">
        <v>609</v>
      </c>
      <c r="G463" s="157" t="s">
        <v>214</v>
      </c>
      <c r="H463" s="279" t="s">
        <v>51</v>
      </c>
      <c r="I463" s="190" t="s">
        <v>215</v>
      </c>
      <c r="J463" s="270" t="s">
        <v>49</v>
      </c>
      <c r="K463" s="157" t="s">
        <v>216</v>
      </c>
      <c r="L463" s="270" t="s">
        <v>612</v>
      </c>
      <c r="M463" s="157" t="s">
        <v>217</v>
      </c>
      <c r="N463" s="270" t="s">
        <v>610</v>
      </c>
    </row>
    <row r="464" spans="3:14" ht="13.5">
      <c r="C464" s="27"/>
      <c r="D464" s="30"/>
      <c r="E464" s="191">
        <f aca="true" t="shared" si="13" ref="E464:N464">SUM(,E470,E476,E482,E488,E494)</f>
        <v>100</v>
      </c>
      <c r="F464" s="271">
        <f t="shared" si="13"/>
        <v>0</v>
      </c>
      <c r="G464" s="25">
        <f t="shared" si="13"/>
        <v>300</v>
      </c>
      <c r="H464" s="314">
        <f t="shared" si="13"/>
        <v>100</v>
      </c>
      <c r="I464" s="191">
        <f t="shared" si="13"/>
        <v>300</v>
      </c>
      <c r="J464" s="271">
        <f t="shared" si="13"/>
        <v>3300</v>
      </c>
      <c r="K464" s="25">
        <f t="shared" si="13"/>
        <v>300</v>
      </c>
      <c r="L464" s="271">
        <f t="shared" si="13"/>
        <v>3300</v>
      </c>
      <c r="M464" s="25">
        <f t="shared" si="13"/>
        <v>3100</v>
      </c>
      <c r="N464" s="271">
        <f t="shared" si="13"/>
        <v>6100</v>
      </c>
    </row>
    <row r="465" spans="3:16" s="32" customFormat="1" ht="13.5">
      <c r="C465" s="136"/>
      <c r="E465" s="188"/>
      <c r="F465" s="273"/>
      <c r="G465" s="23"/>
      <c r="H465" s="278"/>
      <c r="I465" s="188"/>
      <c r="J465" s="273"/>
      <c r="K465" s="23"/>
      <c r="L465" s="273"/>
      <c r="M465" s="23"/>
      <c r="N465" s="273"/>
      <c r="P465" s="89"/>
    </row>
    <row r="466" spans="1:16" s="32" customFormat="1" ht="18.75" customHeight="1">
      <c r="A466" s="535" t="s">
        <v>15</v>
      </c>
      <c r="B466" s="535"/>
      <c r="C466" s="70" t="s">
        <v>10</v>
      </c>
      <c r="E466" s="188"/>
      <c r="F466" s="273"/>
      <c r="G466" s="23"/>
      <c r="H466" s="278"/>
      <c r="I466" s="188"/>
      <c r="J466" s="273"/>
      <c r="K466" s="23"/>
      <c r="L466" s="273"/>
      <c r="M466" s="23" t="s">
        <v>6</v>
      </c>
      <c r="N466" s="273"/>
      <c r="P466" s="89"/>
    </row>
    <row r="467" spans="1:19" s="32" customFormat="1" ht="12.75" customHeight="1">
      <c r="A467" s="535"/>
      <c r="B467" s="539" t="s">
        <v>1</v>
      </c>
      <c r="C467" s="561" t="s">
        <v>10</v>
      </c>
      <c r="D467" s="35"/>
      <c r="E467" s="546" t="s">
        <v>740</v>
      </c>
      <c r="F467" s="547"/>
      <c r="G467" s="547"/>
      <c r="H467" s="547"/>
      <c r="I467" s="547"/>
      <c r="J467" s="547"/>
      <c r="K467" s="547"/>
      <c r="L467" s="547"/>
      <c r="M467" s="547"/>
      <c r="N467" s="317"/>
      <c r="O467" s="539" t="s">
        <v>122</v>
      </c>
      <c r="P467" s="541" t="s">
        <v>798</v>
      </c>
      <c r="Q467" s="539" t="s">
        <v>41</v>
      </c>
      <c r="R467" s="683" t="s">
        <v>805</v>
      </c>
      <c r="S467" s="684"/>
    </row>
    <row r="468" spans="1:19" s="32" customFormat="1" ht="12.75" customHeight="1">
      <c r="A468" s="535"/>
      <c r="B468" s="540"/>
      <c r="C468" s="562"/>
      <c r="D468" s="36"/>
      <c r="E468" s="186">
        <v>18</v>
      </c>
      <c r="F468" s="270">
        <v>18</v>
      </c>
      <c r="G468" s="157">
        <v>19</v>
      </c>
      <c r="H468" s="279">
        <v>19</v>
      </c>
      <c r="I468" s="190">
        <v>20</v>
      </c>
      <c r="J468" s="270">
        <v>20</v>
      </c>
      <c r="K468" s="157">
        <v>21</v>
      </c>
      <c r="L468" s="270">
        <v>21</v>
      </c>
      <c r="M468" s="54">
        <v>22</v>
      </c>
      <c r="N468" s="274">
        <v>22</v>
      </c>
      <c r="O468" s="540"/>
      <c r="P468" s="542"/>
      <c r="Q468" s="540"/>
      <c r="R468" s="687"/>
      <c r="S468" s="688"/>
    </row>
    <row r="469" spans="1:19" ht="60.75" customHeight="1">
      <c r="A469" s="535"/>
      <c r="B469" s="37" t="s">
        <v>2</v>
      </c>
      <c r="C469" s="38" t="s">
        <v>902</v>
      </c>
      <c r="D469" s="39" t="s">
        <v>4</v>
      </c>
      <c r="E469" s="186" t="s">
        <v>8</v>
      </c>
      <c r="F469" s="274"/>
      <c r="G469" s="156" t="s">
        <v>9</v>
      </c>
      <c r="H469" s="281"/>
      <c r="I469" s="194"/>
      <c r="J469" s="293"/>
      <c r="K469" s="52"/>
      <c r="L469" s="293"/>
      <c r="M469" s="52"/>
      <c r="N469" s="293"/>
      <c r="O469" s="5" t="s">
        <v>797</v>
      </c>
      <c r="P469" s="5" t="s">
        <v>38</v>
      </c>
      <c r="Q469" s="532" t="s">
        <v>42</v>
      </c>
      <c r="R469" s="158" t="s">
        <v>357</v>
      </c>
      <c r="S469" s="159" t="s">
        <v>367</v>
      </c>
    </row>
    <row r="470" spans="1:19" ht="60.75" customHeight="1">
      <c r="A470" s="545"/>
      <c r="B470" s="48" t="s">
        <v>3</v>
      </c>
      <c r="C470" s="49" t="s">
        <v>903</v>
      </c>
      <c r="D470" s="50" t="s">
        <v>5</v>
      </c>
      <c r="E470" s="186"/>
      <c r="F470" s="274"/>
      <c r="G470" s="186"/>
      <c r="H470" s="281"/>
      <c r="I470" s="186"/>
      <c r="J470" s="274"/>
      <c r="K470" s="20"/>
      <c r="L470" s="274"/>
      <c r="M470" s="20"/>
      <c r="N470" s="320"/>
      <c r="O470" s="51"/>
      <c r="P470" s="93"/>
      <c r="Q470" s="521"/>
      <c r="R470" s="160" t="s">
        <v>359</v>
      </c>
      <c r="S470" s="161"/>
    </row>
    <row r="471" spans="7:9" ht="13.5">
      <c r="G471" s="188"/>
      <c r="H471" s="278"/>
      <c r="I471" s="188"/>
    </row>
    <row r="472" spans="1:16" s="32" customFormat="1" ht="18.75" customHeight="1">
      <c r="A472" s="545" t="s">
        <v>15</v>
      </c>
      <c r="B472" s="545"/>
      <c r="C472" s="70" t="s">
        <v>10</v>
      </c>
      <c r="E472" s="188"/>
      <c r="F472" s="273"/>
      <c r="G472" s="188"/>
      <c r="H472" s="278"/>
      <c r="I472" s="188"/>
      <c r="J472" s="273"/>
      <c r="K472" s="23"/>
      <c r="L472" s="273"/>
      <c r="M472" s="23" t="s">
        <v>6</v>
      </c>
      <c r="N472" s="273"/>
      <c r="P472" s="89"/>
    </row>
    <row r="473" spans="1:19" s="32" customFormat="1" ht="12.75" customHeight="1">
      <c r="A473" s="535"/>
      <c r="B473" s="539" t="s">
        <v>1</v>
      </c>
      <c r="C473" s="539" t="s">
        <v>11</v>
      </c>
      <c r="D473" s="35"/>
      <c r="E473" s="546" t="s">
        <v>740</v>
      </c>
      <c r="F473" s="547"/>
      <c r="G473" s="547"/>
      <c r="H473" s="547"/>
      <c r="I473" s="547"/>
      <c r="J473" s="547"/>
      <c r="K473" s="547"/>
      <c r="L473" s="547"/>
      <c r="M473" s="547"/>
      <c r="N473" s="317"/>
      <c r="O473" s="539" t="s">
        <v>122</v>
      </c>
      <c r="P473" s="541" t="s">
        <v>798</v>
      </c>
      <c r="Q473" s="539" t="s">
        <v>41</v>
      </c>
      <c r="R473" s="683" t="s">
        <v>805</v>
      </c>
      <c r="S473" s="684"/>
    </row>
    <row r="474" spans="1:19" s="32" customFormat="1" ht="12.75" customHeight="1">
      <c r="A474" s="535"/>
      <c r="B474" s="540"/>
      <c r="C474" s="540"/>
      <c r="D474" s="36"/>
      <c r="E474" s="186">
        <v>18</v>
      </c>
      <c r="F474" s="270">
        <v>18</v>
      </c>
      <c r="G474" s="190">
        <v>19</v>
      </c>
      <c r="H474" s="279">
        <v>19</v>
      </c>
      <c r="I474" s="190">
        <v>20</v>
      </c>
      <c r="J474" s="270">
        <v>20</v>
      </c>
      <c r="K474" s="157">
        <v>21</v>
      </c>
      <c r="L474" s="270">
        <v>21</v>
      </c>
      <c r="M474" s="54">
        <v>22</v>
      </c>
      <c r="N474" s="274">
        <v>22</v>
      </c>
      <c r="O474" s="540"/>
      <c r="P474" s="542"/>
      <c r="Q474" s="540"/>
      <c r="R474" s="687"/>
      <c r="S474" s="688"/>
    </row>
    <row r="475" spans="1:19" s="32" customFormat="1" ht="60.75" customHeight="1">
      <c r="A475" s="535"/>
      <c r="B475" s="37" t="s">
        <v>2</v>
      </c>
      <c r="C475" s="38" t="s">
        <v>12</v>
      </c>
      <c r="D475" s="39" t="s">
        <v>4</v>
      </c>
      <c r="E475" s="186" t="s">
        <v>9</v>
      </c>
      <c r="F475" s="274"/>
      <c r="G475" s="194"/>
      <c r="H475" s="298"/>
      <c r="I475" s="194"/>
      <c r="J475" s="293"/>
      <c r="K475" s="52"/>
      <c r="L475" s="293"/>
      <c r="M475" s="52"/>
      <c r="N475" s="293"/>
      <c r="O475" s="34" t="s">
        <v>797</v>
      </c>
      <c r="P475" s="92" t="s">
        <v>797</v>
      </c>
      <c r="Q475" s="634" t="s">
        <v>42</v>
      </c>
      <c r="R475" s="158" t="s">
        <v>357</v>
      </c>
      <c r="S475" s="159" t="s">
        <v>365</v>
      </c>
    </row>
    <row r="476" spans="1:19" s="32" customFormat="1" ht="75" customHeight="1">
      <c r="A476" s="535"/>
      <c r="B476" s="37" t="s">
        <v>3</v>
      </c>
      <c r="C476" s="38" t="s">
        <v>13</v>
      </c>
      <c r="D476" s="39" t="s">
        <v>5</v>
      </c>
      <c r="E476" s="186">
        <v>100</v>
      </c>
      <c r="F476" s="274">
        <v>0</v>
      </c>
      <c r="G476" s="186">
        <v>300</v>
      </c>
      <c r="H476" s="281">
        <v>100</v>
      </c>
      <c r="I476" s="186">
        <v>300</v>
      </c>
      <c r="J476" s="274">
        <v>300</v>
      </c>
      <c r="K476" s="20">
        <v>300</v>
      </c>
      <c r="L476" s="274">
        <v>300</v>
      </c>
      <c r="M476" s="20">
        <v>300</v>
      </c>
      <c r="N476" s="320">
        <v>300</v>
      </c>
      <c r="O476" s="36"/>
      <c r="P476" s="93"/>
      <c r="Q476" s="635"/>
      <c r="R476" s="160" t="s">
        <v>359</v>
      </c>
      <c r="S476" s="161" t="s">
        <v>366</v>
      </c>
    </row>
    <row r="477" spans="5:16" s="32" customFormat="1" ht="13.5" customHeight="1">
      <c r="E477" s="188"/>
      <c r="F477" s="273"/>
      <c r="G477" s="188"/>
      <c r="H477" s="278"/>
      <c r="I477" s="188"/>
      <c r="J477" s="273"/>
      <c r="K477" s="23"/>
      <c r="L477" s="273"/>
      <c r="M477" s="23"/>
      <c r="N477" s="273"/>
      <c r="P477" s="89"/>
    </row>
    <row r="478" spans="1:16" s="32" customFormat="1" ht="18.75" customHeight="1">
      <c r="A478" s="535" t="s">
        <v>15</v>
      </c>
      <c r="B478" s="535"/>
      <c r="C478" s="70" t="s">
        <v>10</v>
      </c>
      <c r="E478" s="188"/>
      <c r="F478" s="273"/>
      <c r="G478" s="188"/>
      <c r="H478" s="278"/>
      <c r="I478" s="188"/>
      <c r="J478" s="273"/>
      <c r="K478" s="23"/>
      <c r="L478" s="273"/>
      <c r="M478" s="23" t="s">
        <v>6</v>
      </c>
      <c r="N478" s="273"/>
      <c r="P478" s="89"/>
    </row>
    <row r="479" spans="1:19" s="32" customFormat="1" ht="12.75" customHeight="1">
      <c r="A479" s="535"/>
      <c r="B479" s="539" t="s">
        <v>1</v>
      </c>
      <c r="C479" s="539" t="s">
        <v>729</v>
      </c>
      <c r="D479" s="35"/>
      <c r="E479" s="546" t="s">
        <v>740</v>
      </c>
      <c r="F479" s="547"/>
      <c r="G479" s="547"/>
      <c r="H479" s="547"/>
      <c r="I479" s="547"/>
      <c r="J479" s="547"/>
      <c r="K479" s="547"/>
      <c r="L479" s="547"/>
      <c r="M479" s="547"/>
      <c r="N479" s="317"/>
      <c r="O479" s="539" t="s">
        <v>122</v>
      </c>
      <c r="P479" s="541" t="s">
        <v>798</v>
      </c>
      <c r="Q479" s="539" t="s">
        <v>41</v>
      </c>
      <c r="R479" s="603" t="s">
        <v>805</v>
      </c>
      <c r="S479" s="603"/>
    </row>
    <row r="480" spans="1:19" s="32" customFormat="1" ht="12.75" customHeight="1">
      <c r="A480" s="535"/>
      <c r="B480" s="540"/>
      <c r="C480" s="540"/>
      <c r="D480" s="36"/>
      <c r="E480" s="186">
        <v>18</v>
      </c>
      <c r="F480" s="270">
        <v>18</v>
      </c>
      <c r="G480" s="190">
        <v>19</v>
      </c>
      <c r="H480" s="279">
        <v>19</v>
      </c>
      <c r="I480" s="190">
        <v>20</v>
      </c>
      <c r="J480" s="270">
        <v>20</v>
      </c>
      <c r="K480" s="157">
        <v>21</v>
      </c>
      <c r="L480" s="270">
        <v>21</v>
      </c>
      <c r="M480" s="54">
        <v>22</v>
      </c>
      <c r="N480" s="274">
        <v>22</v>
      </c>
      <c r="O480" s="540"/>
      <c r="P480" s="542"/>
      <c r="Q480" s="540"/>
      <c r="R480" s="603"/>
      <c r="S480" s="603"/>
    </row>
    <row r="481" spans="1:19" s="32" customFormat="1" ht="60.75" customHeight="1">
      <c r="A481" s="535"/>
      <c r="B481" s="37" t="s">
        <v>2</v>
      </c>
      <c r="C481" s="38" t="s">
        <v>730</v>
      </c>
      <c r="D481" s="39" t="s">
        <v>4</v>
      </c>
      <c r="E481" s="578" t="s">
        <v>731</v>
      </c>
      <c r="F481" s="668"/>
      <c r="G481" s="668"/>
      <c r="H481" s="668"/>
      <c r="I481" s="668"/>
      <c r="J481" s="668"/>
      <c r="K481" s="579"/>
      <c r="L481" s="270"/>
      <c r="M481" s="20" t="s">
        <v>9</v>
      </c>
      <c r="N481" s="274"/>
      <c r="O481" s="34" t="s">
        <v>933</v>
      </c>
      <c r="P481" s="92" t="s">
        <v>933</v>
      </c>
      <c r="Q481" s="530" t="s">
        <v>45</v>
      </c>
      <c r="R481" s="235" t="s">
        <v>357</v>
      </c>
      <c r="S481" s="168" t="s">
        <v>925</v>
      </c>
    </row>
    <row r="482" spans="1:19" s="32" customFormat="1" ht="60.75" customHeight="1">
      <c r="A482" s="535"/>
      <c r="B482" s="37" t="s">
        <v>3</v>
      </c>
      <c r="C482" s="38" t="s">
        <v>931</v>
      </c>
      <c r="D482" s="39" t="s">
        <v>5</v>
      </c>
      <c r="E482" s="186"/>
      <c r="F482" s="274"/>
      <c r="G482" s="186"/>
      <c r="H482" s="281"/>
      <c r="I482" s="186"/>
      <c r="J482" s="274"/>
      <c r="K482" s="20"/>
      <c r="L482" s="274"/>
      <c r="M482" s="53">
        <v>2800</v>
      </c>
      <c r="N482" s="319">
        <v>2800</v>
      </c>
      <c r="O482" s="36"/>
      <c r="P482" s="93"/>
      <c r="Q482" s="531"/>
      <c r="R482" s="160" t="s">
        <v>359</v>
      </c>
      <c r="S482" s="161" t="s">
        <v>564</v>
      </c>
    </row>
    <row r="483" spans="5:16" s="32" customFormat="1" ht="14.25" thickBot="1">
      <c r="E483" s="188"/>
      <c r="F483" s="273"/>
      <c r="G483" s="188"/>
      <c r="H483" s="278"/>
      <c r="I483" s="188"/>
      <c r="J483" s="273"/>
      <c r="K483" s="23"/>
      <c r="L483" s="273"/>
      <c r="M483" s="23"/>
      <c r="N483" s="273"/>
      <c r="P483" s="89"/>
    </row>
    <row r="484" spans="1:16" s="32" customFormat="1" ht="18.75" customHeight="1" thickTop="1">
      <c r="A484" s="607" t="s">
        <v>15</v>
      </c>
      <c r="B484" s="608"/>
      <c r="C484" s="413" t="s">
        <v>10</v>
      </c>
      <c r="E484" s="188"/>
      <c r="F484" s="273"/>
      <c r="G484" s="188"/>
      <c r="H484" s="278"/>
      <c r="I484" s="188"/>
      <c r="J484" s="273"/>
      <c r="K484" s="23"/>
      <c r="L484" s="273"/>
      <c r="M484" s="23" t="s">
        <v>6</v>
      </c>
      <c r="N484" s="273"/>
      <c r="P484" s="89"/>
    </row>
    <row r="485" spans="1:19" s="32" customFormat="1" ht="12.75" customHeight="1">
      <c r="A485" s="590"/>
      <c r="B485" s="539" t="s">
        <v>1</v>
      </c>
      <c r="C485" s="613" t="s">
        <v>10</v>
      </c>
      <c r="D485" s="405"/>
      <c r="E485" s="546" t="s">
        <v>740</v>
      </c>
      <c r="F485" s="547"/>
      <c r="G485" s="547"/>
      <c r="H485" s="547"/>
      <c r="I485" s="547"/>
      <c r="J485" s="547"/>
      <c r="K485" s="547"/>
      <c r="L485" s="547"/>
      <c r="M485" s="547"/>
      <c r="N485" s="317"/>
      <c r="O485" s="539" t="s">
        <v>122</v>
      </c>
      <c r="P485" s="541" t="s">
        <v>798</v>
      </c>
      <c r="Q485" s="539" t="s">
        <v>41</v>
      </c>
      <c r="R485" s="683" t="s">
        <v>805</v>
      </c>
      <c r="S485" s="684"/>
    </row>
    <row r="486" spans="1:19" s="32" customFormat="1" ht="12.75" customHeight="1">
      <c r="A486" s="590"/>
      <c r="B486" s="540"/>
      <c r="C486" s="614"/>
      <c r="D486" s="406"/>
      <c r="E486" s="186">
        <v>18</v>
      </c>
      <c r="F486" s="270">
        <v>18</v>
      </c>
      <c r="G486" s="190">
        <v>19</v>
      </c>
      <c r="H486" s="279">
        <v>19</v>
      </c>
      <c r="I486" s="190">
        <v>20</v>
      </c>
      <c r="J486" s="270">
        <v>20</v>
      </c>
      <c r="K486" s="157">
        <v>21</v>
      </c>
      <c r="L486" s="270">
        <v>21</v>
      </c>
      <c r="M486" s="54">
        <v>22</v>
      </c>
      <c r="N486" s="274">
        <v>22</v>
      </c>
      <c r="O486" s="540"/>
      <c r="P486" s="542"/>
      <c r="Q486" s="540"/>
      <c r="R486" s="687"/>
      <c r="S486" s="688"/>
    </row>
    <row r="487" spans="1:19" ht="60.75" customHeight="1">
      <c r="A487" s="590"/>
      <c r="B487" s="37" t="s">
        <v>2</v>
      </c>
      <c r="C487" s="409" t="s">
        <v>912</v>
      </c>
      <c r="D487" s="407" t="s">
        <v>4</v>
      </c>
      <c r="E487" s="186" t="s">
        <v>8</v>
      </c>
      <c r="F487" s="274"/>
      <c r="G487" s="194"/>
      <c r="H487" s="298"/>
      <c r="I487" s="194"/>
      <c r="J487" s="293"/>
      <c r="K487" s="52"/>
      <c r="L487" s="293"/>
      <c r="M487" s="52"/>
      <c r="N487" s="293"/>
      <c r="O487" s="6" t="s">
        <v>126</v>
      </c>
      <c r="P487" s="6" t="s">
        <v>916</v>
      </c>
      <c r="Q487" s="532" t="s">
        <v>45</v>
      </c>
      <c r="R487" s="158" t="s">
        <v>357</v>
      </c>
      <c r="S487" s="159" t="s">
        <v>78</v>
      </c>
    </row>
    <row r="488" spans="1:19" ht="60.75" customHeight="1" thickBot="1">
      <c r="A488" s="591"/>
      <c r="B488" s="414" t="s">
        <v>3</v>
      </c>
      <c r="C488" s="415" t="s">
        <v>543</v>
      </c>
      <c r="D488" s="412" t="s">
        <v>5</v>
      </c>
      <c r="E488" s="186"/>
      <c r="F488" s="274"/>
      <c r="G488" s="186"/>
      <c r="H488" s="281"/>
      <c r="I488" s="186"/>
      <c r="J488" s="274"/>
      <c r="K488" s="20"/>
      <c r="L488" s="274"/>
      <c r="M488" s="20"/>
      <c r="N488" s="320"/>
      <c r="O488" s="51"/>
      <c r="P488" s="93"/>
      <c r="Q488" s="521"/>
      <c r="R488" s="160" t="s">
        <v>359</v>
      </c>
      <c r="S488" s="161" t="s">
        <v>637</v>
      </c>
    </row>
    <row r="489" spans="1:14" ht="14.25" thickTop="1">
      <c r="A489" s="26"/>
      <c r="B489" s="66"/>
      <c r="C489" s="67"/>
      <c r="D489" s="57"/>
      <c r="E489" s="195"/>
      <c r="F489" s="272"/>
      <c r="G489" s="195"/>
      <c r="H489" s="283"/>
      <c r="I489" s="195"/>
      <c r="J489" s="272"/>
      <c r="K489" s="26"/>
      <c r="L489" s="272"/>
      <c r="M489" s="26"/>
      <c r="N489" s="272"/>
    </row>
    <row r="490" spans="1:16" s="32" customFormat="1" ht="18.75" customHeight="1">
      <c r="A490" s="602" t="s">
        <v>15</v>
      </c>
      <c r="B490" s="602"/>
      <c r="C490" s="70" t="s">
        <v>10</v>
      </c>
      <c r="E490" s="188"/>
      <c r="F490" s="273"/>
      <c r="G490" s="188"/>
      <c r="H490" s="278"/>
      <c r="I490" s="188"/>
      <c r="J490" s="273"/>
      <c r="K490" s="23"/>
      <c r="L490" s="273"/>
      <c r="M490" s="23" t="s">
        <v>6</v>
      </c>
      <c r="N490" s="273"/>
      <c r="P490" s="89"/>
    </row>
    <row r="491" spans="1:19" s="32" customFormat="1" ht="12.75" customHeight="1">
      <c r="A491" s="601"/>
      <c r="B491" s="526" t="s">
        <v>1</v>
      </c>
      <c r="C491" s="552" t="s">
        <v>378</v>
      </c>
      <c r="D491" s="35"/>
      <c r="E491" s="546" t="s">
        <v>740</v>
      </c>
      <c r="F491" s="547"/>
      <c r="G491" s="547"/>
      <c r="H491" s="547"/>
      <c r="I491" s="547"/>
      <c r="J491" s="547"/>
      <c r="K491" s="547"/>
      <c r="L491" s="547"/>
      <c r="M491" s="547"/>
      <c r="N491" s="317"/>
      <c r="O491" s="539" t="s">
        <v>122</v>
      </c>
      <c r="P491" s="541" t="s">
        <v>798</v>
      </c>
      <c r="Q491" s="539" t="s">
        <v>41</v>
      </c>
      <c r="R491" s="683" t="s">
        <v>805</v>
      </c>
      <c r="S491" s="684"/>
    </row>
    <row r="492" spans="1:19" s="32" customFormat="1" ht="12.75" customHeight="1">
      <c r="A492" s="601"/>
      <c r="B492" s="527"/>
      <c r="C492" s="553"/>
      <c r="D492" s="36"/>
      <c r="E492" s="186">
        <v>18</v>
      </c>
      <c r="F492" s="270">
        <v>18</v>
      </c>
      <c r="G492" s="190">
        <v>19</v>
      </c>
      <c r="H492" s="279">
        <v>19</v>
      </c>
      <c r="I492" s="190">
        <v>20</v>
      </c>
      <c r="J492" s="270">
        <v>20</v>
      </c>
      <c r="K492" s="157">
        <v>21</v>
      </c>
      <c r="L492" s="270">
        <v>21</v>
      </c>
      <c r="M492" s="54">
        <v>22</v>
      </c>
      <c r="N492" s="274">
        <v>22</v>
      </c>
      <c r="O492" s="540"/>
      <c r="P492" s="542"/>
      <c r="Q492" s="540"/>
      <c r="R492" s="690"/>
      <c r="S492" s="691"/>
    </row>
    <row r="493" spans="1:19" ht="60.75" customHeight="1">
      <c r="A493" s="601"/>
      <c r="B493" s="252" t="s">
        <v>2</v>
      </c>
      <c r="C493" s="98" t="s">
        <v>377</v>
      </c>
      <c r="D493" s="39" t="s">
        <v>4</v>
      </c>
      <c r="E493" s="186" t="s">
        <v>8</v>
      </c>
      <c r="F493" s="274"/>
      <c r="G493" s="194"/>
      <c r="H493" s="298"/>
      <c r="I493" s="194"/>
      <c r="J493" s="293"/>
      <c r="K493" s="52"/>
      <c r="L493" s="293"/>
      <c r="M493" s="52"/>
      <c r="N493" s="293"/>
      <c r="O493" s="134" t="s">
        <v>374</v>
      </c>
      <c r="P493" s="6"/>
      <c r="Q493" s="532" t="s">
        <v>45</v>
      </c>
      <c r="R493" s="158" t="s">
        <v>357</v>
      </c>
      <c r="S493" s="168" t="s">
        <v>888</v>
      </c>
    </row>
    <row r="494" spans="1:19" ht="60.75" customHeight="1">
      <c r="A494" s="602"/>
      <c r="B494" s="253" t="s">
        <v>3</v>
      </c>
      <c r="C494" s="254" t="s">
        <v>39</v>
      </c>
      <c r="D494" s="50" t="s">
        <v>5</v>
      </c>
      <c r="E494" s="198"/>
      <c r="F494" s="275">
        <v>0</v>
      </c>
      <c r="G494" s="198"/>
      <c r="H494" s="285">
        <v>0</v>
      </c>
      <c r="I494" s="198"/>
      <c r="J494" s="275">
        <v>3000</v>
      </c>
      <c r="K494" s="73"/>
      <c r="L494" s="275">
        <v>3000</v>
      </c>
      <c r="M494" s="73"/>
      <c r="N494" s="321">
        <v>3000</v>
      </c>
      <c r="O494" s="51"/>
      <c r="P494" s="93"/>
      <c r="Q494" s="521"/>
      <c r="R494" s="160" t="s">
        <v>359</v>
      </c>
      <c r="S494" s="161" t="s">
        <v>889</v>
      </c>
    </row>
    <row r="495" spans="7:9" ht="13.5">
      <c r="G495" s="188"/>
      <c r="H495" s="278"/>
      <c r="I495" s="188"/>
    </row>
    <row r="496" spans="1:9" ht="24">
      <c r="A496" s="554" t="s">
        <v>696</v>
      </c>
      <c r="B496" s="555"/>
      <c r="C496" s="556"/>
      <c r="D496" s="566">
        <v>602</v>
      </c>
      <c r="E496" s="567"/>
      <c r="F496" s="291"/>
      <c r="G496" s="188"/>
      <c r="H496" s="278"/>
      <c r="I496" s="188"/>
    </row>
    <row r="497" spans="3:14" ht="13.5">
      <c r="C497" s="537" t="s">
        <v>146</v>
      </c>
      <c r="D497" s="538"/>
      <c r="E497" s="190" t="s">
        <v>53</v>
      </c>
      <c r="F497" s="270" t="s">
        <v>609</v>
      </c>
      <c r="G497" s="190" t="s">
        <v>214</v>
      </c>
      <c r="H497" s="279" t="s">
        <v>51</v>
      </c>
      <c r="I497" s="190" t="s">
        <v>215</v>
      </c>
      <c r="J497" s="270" t="s">
        <v>49</v>
      </c>
      <c r="K497" s="157" t="s">
        <v>216</v>
      </c>
      <c r="L497" s="270" t="s">
        <v>612</v>
      </c>
      <c r="M497" s="157" t="s">
        <v>217</v>
      </c>
      <c r="N497" s="270" t="s">
        <v>610</v>
      </c>
    </row>
    <row r="498" spans="3:14" ht="13.5">
      <c r="C498" s="29"/>
      <c r="D498" s="30"/>
      <c r="E498" s="191">
        <f aca="true" t="shared" si="14" ref="E498:N498">SUM(E503,E509)</f>
        <v>0</v>
      </c>
      <c r="F498" s="271">
        <f t="shared" si="14"/>
        <v>100</v>
      </c>
      <c r="G498" s="191">
        <f t="shared" si="14"/>
        <v>0</v>
      </c>
      <c r="H498" s="314">
        <f t="shared" si="14"/>
        <v>200</v>
      </c>
      <c r="I498" s="191">
        <f t="shared" si="14"/>
        <v>0</v>
      </c>
      <c r="J498" s="271">
        <f t="shared" si="14"/>
        <v>400</v>
      </c>
      <c r="K498" s="25">
        <f t="shared" si="14"/>
        <v>0</v>
      </c>
      <c r="L498" s="271">
        <f t="shared" si="14"/>
        <v>400</v>
      </c>
      <c r="M498" s="25">
        <f t="shared" si="14"/>
        <v>0</v>
      </c>
      <c r="N498" s="271">
        <f t="shared" si="14"/>
        <v>400</v>
      </c>
    </row>
    <row r="499" spans="1:16" s="32" customFormat="1" ht="18.75" customHeight="1">
      <c r="A499" s="545" t="s">
        <v>15</v>
      </c>
      <c r="B499" s="545"/>
      <c r="C499" s="70" t="s">
        <v>696</v>
      </c>
      <c r="E499" s="188"/>
      <c r="F499" s="273"/>
      <c r="G499" s="188"/>
      <c r="H499" s="278"/>
      <c r="I499" s="188"/>
      <c r="J499" s="273"/>
      <c r="K499" s="23"/>
      <c r="L499" s="273"/>
      <c r="M499" s="23" t="s">
        <v>6</v>
      </c>
      <c r="N499" s="273"/>
      <c r="P499" s="89"/>
    </row>
    <row r="500" spans="1:19" s="32" customFormat="1" ht="12.75" customHeight="1">
      <c r="A500" s="535"/>
      <c r="B500" s="539" t="s">
        <v>1</v>
      </c>
      <c r="C500" s="539" t="s">
        <v>697</v>
      </c>
      <c r="D500" s="35"/>
      <c r="E500" s="546" t="s">
        <v>740</v>
      </c>
      <c r="F500" s="547"/>
      <c r="G500" s="547"/>
      <c r="H500" s="547"/>
      <c r="I500" s="547"/>
      <c r="J500" s="547"/>
      <c r="K500" s="547"/>
      <c r="L500" s="547"/>
      <c r="M500" s="547"/>
      <c r="N500" s="317"/>
      <c r="O500" s="539" t="s">
        <v>122</v>
      </c>
      <c r="P500" s="541" t="s">
        <v>798</v>
      </c>
      <c r="Q500" s="539" t="s">
        <v>41</v>
      </c>
      <c r="R500" s="603" t="s">
        <v>805</v>
      </c>
      <c r="S500" s="603"/>
    </row>
    <row r="501" spans="1:19" s="32" customFormat="1" ht="12.75" customHeight="1">
      <c r="A501" s="535"/>
      <c r="B501" s="540"/>
      <c r="C501" s="540"/>
      <c r="D501" s="36"/>
      <c r="E501" s="186">
        <v>18</v>
      </c>
      <c r="F501" s="270">
        <v>18</v>
      </c>
      <c r="G501" s="190">
        <v>19</v>
      </c>
      <c r="H501" s="279">
        <v>19</v>
      </c>
      <c r="I501" s="190">
        <v>20</v>
      </c>
      <c r="J501" s="270">
        <v>20</v>
      </c>
      <c r="K501" s="157">
        <v>21</v>
      </c>
      <c r="L501" s="270">
        <v>21</v>
      </c>
      <c r="M501" s="54">
        <v>22</v>
      </c>
      <c r="N501" s="274">
        <v>22</v>
      </c>
      <c r="O501" s="540"/>
      <c r="P501" s="542"/>
      <c r="Q501" s="540"/>
      <c r="R501" s="603"/>
      <c r="S501" s="603"/>
    </row>
    <row r="502" spans="1:19" ht="60.75" customHeight="1">
      <c r="A502" s="535"/>
      <c r="B502" s="37" t="s">
        <v>2</v>
      </c>
      <c r="C502" s="38" t="s">
        <v>698</v>
      </c>
      <c r="D502" s="39" t="s">
        <v>4</v>
      </c>
      <c r="E502" s="156" t="s">
        <v>8</v>
      </c>
      <c r="F502" s="274" t="s">
        <v>9</v>
      </c>
      <c r="G502" s="196" t="s">
        <v>9</v>
      </c>
      <c r="H502" s="284"/>
      <c r="I502" s="194"/>
      <c r="J502" s="293"/>
      <c r="K502" s="52"/>
      <c r="L502" s="293"/>
      <c r="M502" s="52"/>
      <c r="N502" s="293"/>
      <c r="O502" s="6" t="s">
        <v>128</v>
      </c>
      <c r="P502" s="6" t="s">
        <v>0</v>
      </c>
      <c r="Q502" s="532" t="s">
        <v>43</v>
      </c>
      <c r="R502" s="235" t="s">
        <v>357</v>
      </c>
      <c r="S502" s="224" t="s">
        <v>343</v>
      </c>
    </row>
    <row r="503" spans="1:19" ht="60.75" customHeight="1">
      <c r="A503" s="545"/>
      <c r="B503" s="48" t="s">
        <v>3</v>
      </c>
      <c r="C503" s="49" t="s">
        <v>807</v>
      </c>
      <c r="D503" s="50" t="s">
        <v>5</v>
      </c>
      <c r="E503" s="186"/>
      <c r="F503" s="274">
        <v>100</v>
      </c>
      <c r="G503" s="186"/>
      <c r="H503" s="281">
        <v>200</v>
      </c>
      <c r="I503" s="186"/>
      <c r="J503" s="274">
        <v>400</v>
      </c>
      <c r="K503" s="20"/>
      <c r="L503" s="274">
        <v>400</v>
      </c>
      <c r="M503" s="20"/>
      <c r="N503" s="320">
        <v>400</v>
      </c>
      <c r="O503" s="51"/>
      <c r="P503" s="93"/>
      <c r="Q503" s="521"/>
      <c r="R503" s="160" t="s">
        <v>359</v>
      </c>
      <c r="S503" s="161" t="s">
        <v>344</v>
      </c>
    </row>
    <row r="504" spans="7:9" ht="14.25" thickBot="1">
      <c r="G504" s="188"/>
      <c r="H504" s="278"/>
      <c r="I504" s="188"/>
    </row>
    <row r="505" spans="1:16" s="32" customFormat="1" ht="18.75" customHeight="1" thickTop="1">
      <c r="A505" s="604" t="s">
        <v>15</v>
      </c>
      <c r="B505" s="605"/>
      <c r="C505" s="413" t="s">
        <v>670</v>
      </c>
      <c r="E505" s="188"/>
      <c r="F505" s="273"/>
      <c r="G505" s="188"/>
      <c r="H505" s="278"/>
      <c r="I505" s="188"/>
      <c r="J505" s="273"/>
      <c r="K505" s="23"/>
      <c r="L505" s="273"/>
      <c r="M505" s="23" t="s">
        <v>6</v>
      </c>
      <c r="N505" s="273"/>
      <c r="P505" s="89"/>
    </row>
    <row r="506" spans="1:19" s="32" customFormat="1" ht="12.75" customHeight="1">
      <c r="A506" s="590"/>
      <c r="B506" s="539" t="s">
        <v>1</v>
      </c>
      <c r="C506" s="613" t="s">
        <v>940</v>
      </c>
      <c r="D506" s="405"/>
      <c r="E506" s="546" t="s">
        <v>740</v>
      </c>
      <c r="F506" s="547"/>
      <c r="G506" s="547"/>
      <c r="H506" s="547"/>
      <c r="I506" s="547"/>
      <c r="J506" s="547"/>
      <c r="K506" s="547"/>
      <c r="L506" s="547"/>
      <c r="M506" s="547"/>
      <c r="N506" s="317"/>
      <c r="O506" s="539" t="s">
        <v>122</v>
      </c>
      <c r="P506" s="541" t="s">
        <v>798</v>
      </c>
      <c r="Q506" s="539" t="s">
        <v>41</v>
      </c>
      <c r="R506" s="683" t="s">
        <v>805</v>
      </c>
      <c r="S506" s="684"/>
    </row>
    <row r="507" spans="1:19" s="32" customFormat="1" ht="12.75" customHeight="1">
      <c r="A507" s="590"/>
      <c r="B507" s="540"/>
      <c r="C507" s="614"/>
      <c r="D507" s="406"/>
      <c r="E507" s="186">
        <v>18</v>
      </c>
      <c r="F507" s="270">
        <v>18</v>
      </c>
      <c r="G507" s="190">
        <v>19</v>
      </c>
      <c r="H507" s="279">
        <v>19</v>
      </c>
      <c r="I507" s="190">
        <v>20</v>
      </c>
      <c r="J507" s="270">
        <v>20</v>
      </c>
      <c r="K507" s="157">
        <v>21</v>
      </c>
      <c r="L507" s="270">
        <v>21</v>
      </c>
      <c r="M507" s="54">
        <v>22</v>
      </c>
      <c r="N507" s="274">
        <v>22</v>
      </c>
      <c r="O507" s="540"/>
      <c r="P507" s="542"/>
      <c r="Q507" s="540"/>
      <c r="R507" s="687"/>
      <c r="S507" s="688"/>
    </row>
    <row r="508" spans="1:19" s="32" customFormat="1" ht="60.75" customHeight="1">
      <c r="A508" s="590"/>
      <c r="B508" s="37" t="s">
        <v>2</v>
      </c>
      <c r="C508" s="409" t="s">
        <v>941</v>
      </c>
      <c r="D508" s="407" t="s">
        <v>4</v>
      </c>
      <c r="E508" s="186" t="s">
        <v>8</v>
      </c>
      <c r="F508" s="274"/>
      <c r="G508" s="186" t="s">
        <v>9</v>
      </c>
      <c r="H508" s="281"/>
      <c r="I508" s="194"/>
      <c r="J508" s="293"/>
      <c r="K508" s="52"/>
      <c r="L508" s="293"/>
      <c r="M508" s="52"/>
      <c r="N508" s="293"/>
      <c r="O508" s="34" t="s">
        <v>944</v>
      </c>
      <c r="P508" s="92" t="s">
        <v>944</v>
      </c>
      <c r="Q508" s="530" t="s">
        <v>45</v>
      </c>
      <c r="R508" s="158" t="s">
        <v>357</v>
      </c>
      <c r="S508" s="159" t="s">
        <v>638</v>
      </c>
    </row>
    <row r="509" spans="1:19" s="32" customFormat="1" ht="60.75" customHeight="1" thickBot="1">
      <c r="A509" s="648"/>
      <c r="B509" s="410" t="s">
        <v>3</v>
      </c>
      <c r="C509" s="411" t="s">
        <v>942</v>
      </c>
      <c r="D509" s="407" t="s">
        <v>5</v>
      </c>
      <c r="E509" s="186"/>
      <c r="F509" s="274"/>
      <c r="G509" s="186"/>
      <c r="H509" s="281"/>
      <c r="I509" s="186"/>
      <c r="J509" s="274"/>
      <c r="K509" s="20"/>
      <c r="L509" s="274"/>
      <c r="M509" s="20"/>
      <c r="N509" s="320"/>
      <c r="O509" s="36"/>
      <c r="P509" s="93"/>
      <c r="Q509" s="531"/>
      <c r="R509" s="160" t="s">
        <v>359</v>
      </c>
      <c r="S509" s="161" t="s">
        <v>639</v>
      </c>
    </row>
    <row r="510" spans="5:16" s="32" customFormat="1" ht="14.25" thickTop="1">
      <c r="E510" s="188"/>
      <c r="F510" s="273"/>
      <c r="G510" s="188"/>
      <c r="H510" s="278"/>
      <c r="I510" s="188"/>
      <c r="J510" s="273"/>
      <c r="K510" s="23"/>
      <c r="L510" s="273"/>
      <c r="M510" s="23"/>
      <c r="N510" s="273"/>
      <c r="P510" s="89"/>
    </row>
    <row r="511" spans="1:9" ht="24">
      <c r="A511" s="554" t="s">
        <v>764</v>
      </c>
      <c r="B511" s="555"/>
      <c r="C511" s="556"/>
      <c r="D511" s="566">
        <v>603</v>
      </c>
      <c r="E511" s="567"/>
      <c r="F511" s="291"/>
      <c r="G511" s="188"/>
      <c r="H511" s="278"/>
      <c r="I511" s="188"/>
    </row>
    <row r="512" spans="3:14" ht="13.5">
      <c r="C512" s="537" t="s">
        <v>146</v>
      </c>
      <c r="D512" s="538"/>
      <c r="E512" s="190" t="s">
        <v>53</v>
      </c>
      <c r="F512" s="270" t="s">
        <v>609</v>
      </c>
      <c r="G512" s="190" t="s">
        <v>214</v>
      </c>
      <c r="H512" s="279" t="s">
        <v>51</v>
      </c>
      <c r="I512" s="190" t="s">
        <v>215</v>
      </c>
      <c r="J512" s="270" t="s">
        <v>49</v>
      </c>
      <c r="K512" s="157" t="s">
        <v>216</v>
      </c>
      <c r="L512" s="270" t="s">
        <v>612</v>
      </c>
      <c r="M512" s="157" t="s">
        <v>217</v>
      </c>
      <c r="N512" s="270" t="s">
        <v>610</v>
      </c>
    </row>
    <row r="513" spans="3:14" ht="13.5">
      <c r="C513" s="29"/>
      <c r="D513" s="30"/>
      <c r="E513" s="191">
        <f>SUM(E518,E524,E536,E542,E548,E530,E554)</f>
        <v>1500</v>
      </c>
      <c r="F513" s="271">
        <f>SUM(F518,F524,F536,F542,F548,F530,F554)</f>
        <v>6490</v>
      </c>
      <c r="G513" s="191">
        <f>SUM(G518,G524,G536,G542,G548,G530,G554)</f>
        <v>7500</v>
      </c>
      <c r="H513" s="314">
        <f>SUM(H518,H524,H536,H542,H548,H530,H554)</f>
        <v>10700</v>
      </c>
      <c r="I513" s="191">
        <f aca="true" t="shared" si="15" ref="I513:N513">SUM(I518,I524,I536,I542,I548,I530,I554)</f>
        <v>5500</v>
      </c>
      <c r="J513" s="271">
        <f t="shared" si="15"/>
        <v>11100</v>
      </c>
      <c r="K513" s="25">
        <f t="shared" si="15"/>
        <v>3500</v>
      </c>
      <c r="L513" s="271">
        <f t="shared" si="15"/>
        <v>11100</v>
      </c>
      <c r="M513" s="25">
        <f t="shared" si="15"/>
        <v>3000</v>
      </c>
      <c r="N513" s="271">
        <f t="shared" si="15"/>
        <v>11100</v>
      </c>
    </row>
    <row r="514" spans="1:16" s="32" customFormat="1" ht="18.75" customHeight="1">
      <c r="A514" s="545" t="s">
        <v>15</v>
      </c>
      <c r="B514" s="545"/>
      <c r="C514" s="47" t="s">
        <v>764</v>
      </c>
      <c r="E514" s="188"/>
      <c r="F514" s="273"/>
      <c r="G514" s="188"/>
      <c r="H514" s="278"/>
      <c r="I514" s="188"/>
      <c r="J514" s="273"/>
      <c r="K514" s="23"/>
      <c r="L514" s="273"/>
      <c r="M514" s="23" t="s">
        <v>6</v>
      </c>
      <c r="N514" s="273"/>
      <c r="P514" s="89"/>
    </row>
    <row r="515" spans="1:19" s="32" customFormat="1" ht="12.75" customHeight="1">
      <c r="A515" s="535"/>
      <c r="B515" s="539" t="s">
        <v>1</v>
      </c>
      <c r="C515" s="561" t="s">
        <v>904</v>
      </c>
      <c r="D515" s="35"/>
      <c r="E515" s="546" t="s">
        <v>740</v>
      </c>
      <c r="F515" s="547"/>
      <c r="G515" s="547"/>
      <c r="H515" s="547"/>
      <c r="I515" s="547"/>
      <c r="J515" s="547"/>
      <c r="K515" s="547"/>
      <c r="L515" s="547"/>
      <c r="M515" s="547"/>
      <c r="N515" s="317"/>
      <c r="O515" s="539" t="s">
        <v>122</v>
      </c>
      <c r="P515" s="541" t="s">
        <v>798</v>
      </c>
      <c r="Q515" s="539" t="s">
        <v>41</v>
      </c>
      <c r="R515" s="603" t="s">
        <v>805</v>
      </c>
      <c r="S515" s="603"/>
    </row>
    <row r="516" spans="1:19" s="32" customFormat="1" ht="12.75" customHeight="1">
      <c r="A516" s="535"/>
      <c r="B516" s="540"/>
      <c r="C516" s="562"/>
      <c r="D516" s="36"/>
      <c r="E516" s="186">
        <v>18</v>
      </c>
      <c r="F516" s="270">
        <v>18</v>
      </c>
      <c r="G516" s="190">
        <v>19</v>
      </c>
      <c r="H516" s="279">
        <v>19</v>
      </c>
      <c r="I516" s="190">
        <v>20</v>
      </c>
      <c r="J516" s="270">
        <v>20</v>
      </c>
      <c r="K516" s="157">
        <v>21</v>
      </c>
      <c r="L516" s="270">
        <v>21</v>
      </c>
      <c r="M516" s="54">
        <v>22</v>
      </c>
      <c r="N516" s="274">
        <v>22</v>
      </c>
      <c r="O516" s="540"/>
      <c r="P516" s="542"/>
      <c r="Q516" s="540"/>
      <c r="R516" s="603"/>
      <c r="S516" s="603"/>
    </row>
    <row r="517" spans="1:19" ht="60.75" customHeight="1">
      <c r="A517" s="535"/>
      <c r="B517" s="37" t="s">
        <v>2</v>
      </c>
      <c r="C517" s="72" t="s">
        <v>905</v>
      </c>
      <c r="D517" s="39" t="s">
        <v>4</v>
      </c>
      <c r="E517" s="186" t="s">
        <v>9</v>
      </c>
      <c r="F517" s="274"/>
      <c r="G517" s="194"/>
      <c r="H517" s="298"/>
      <c r="I517" s="194"/>
      <c r="J517" s="293"/>
      <c r="K517" s="52"/>
      <c r="L517" s="293"/>
      <c r="M517" s="52"/>
      <c r="N517" s="293"/>
      <c r="O517" s="5" t="s">
        <v>124</v>
      </c>
      <c r="P517" s="5" t="s">
        <v>38</v>
      </c>
      <c r="Q517" s="532" t="s">
        <v>45</v>
      </c>
      <c r="R517" s="235" t="s">
        <v>357</v>
      </c>
      <c r="S517" s="162" t="s">
        <v>392</v>
      </c>
    </row>
    <row r="518" spans="1:19" ht="60.75" customHeight="1">
      <c r="A518" s="545"/>
      <c r="B518" s="48" t="s">
        <v>3</v>
      </c>
      <c r="C518" s="63" t="s">
        <v>906</v>
      </c>
      <c r="D518" s="50" t="s">
        <v>5</v>
      </c>
      <c r="E518" s="200">
        <v>1500</v>
      </c>
      <c r="F518" s="296">
        <v>6000</v>
      </c>
      <c r="G518" s="200">
        <v>2000</v>
      </c>
      <c r="H518" s="335">
        <v>10000</v>
      </c>
      <c r="I518" s="200">
        <v>2000</v>
      </c>
      <c r="J518" s="296">
        <v>10000</v>
      </c>
      <c r="K518" s="137">
        <v>2000</v>
      </c>
      <c r="L518" s="296">
        <v>10000</v>
      </c>
      <c r="M518" s="137">
        <v>2000</v>
      </c>
      <c r="N518" s="322">
        <v>10000</v>
      </c>
      <c r="O518" s="51" t="s">
        <v>133</v>
      </c>
      <c r="P518" s="93"/>
      <c r="Q518" s="521"/>
      <c r="R518" s="160" t="s">
        <v>359</v>
      </c>
      <c r="S518" s="161" t="s">
        <v>393</v>
      </c>
    </row>
    <row r="519" spans="6:9" ht="13.5">
      <c r="F519" s="297"/>
      <c r="G519" s="188"/>
      <c r="H519" s="278"/>
      <c r="I519" s="188"/>
    </row>
    <row r="520" spans="1:16" s="32" customFormat="1" ht="18.75" customHeight="1">
      <c r="A520" s="545" t="s">
        <v>15</v>
      </c>
      <c r="B520" s="545"/>
      <c r="C520" s="47" t="s">
        <v>764</v>
      </c>
      <c r="E520" s="188"/>
      <c r="F520" s="278"/>
      <c r="G520" s="188"/>
      <c r="H520" s="278"/>
      <c r="I520" s="188"/>
      <c r="J520" s="273"/>
      <c r="K520" s="23"/>
      <c r="L520" s="273"/>
      <c r="M520" s="23" t="s">
        <v>6</v>
      </c>
      <c r="N520" s="273"/>
      <c r="P520" s="89"/>
    </row>
    <row r="521" spans="1:19" s="32" customFormat="1" ht="12.75" customHeight="1">
      <c r="A521" s="535"/>
      <c r="B521" s="539" t="s">
        <v>1</v>
      </c>
      <c r="C521" s="561" t="s">
        <v>765</v>
      </c>
      <c r="D521" s="35"/>
      <c r="E521" s="546" t="s">
        <v>740</v>
      </c>
      <c r="F521" s="547"/>
      <c r="G521" s="547"/>
      <c r="H521" s="547"/>
      <c r="I521" s="547"/>
      <c r="J521" s="547"/>
      <c r="K521" s="547"/>
      <c r="L521" s="547"/>
      <c r="M521" s="547"/>
      <c r="N521" s="317"/>
      <c r="O521" s="539" t="s">
        <v>122</v>
      </c>
      <c r="P521" s="541" t="s">
        <v>798</v>
      </c>
      <c r="Q521" s="539" t="s">
        <v>41</v>
      </c>
      <c r="R521" s="603" t="s">
        <v>805</v>
      </c>
      <c r="S521" s="603"/>
    </row>
    <row r="522" spans="1:19" s="32" customFormat="1" ht="12.75" customHeight="1">
      <c r="A522" s="535"/>
      <c r="B522" s="540"/>
      <c r="C522" s="562"/>
      <c r="D522" s="36"/>
      <c r="E522" s="186">
        <v>18</v>
      </c>
      <c r="F522" s="279">
        <v>18</v>
      </c>
      <c r="G522" s="190">
        <v>19</v>
      </c>
      <c r="H522" s="279">
        <v>19</v>
      </c>
      <c r="I522" s="190">
        <v>20</v>
      </c>
      <c r="J522" s="270">
        <v>20</v>
      </c>
      <c r="K522" s="157">
        <v>21</v>
      </c>
      <c r="L522" s="270">
        <v>21</v>
      </c>
      <c r="M522" s="54">
        <v>22</v>
      </c>
      <c r="N522" s="274">
        <v>22</v>
      </c>
      <c r="O522" s="540"/>
      <c r="P522" s="542"/>
      <c r="Q522" s="540"/>
      <c r="R522" s="603"/>
      <c r="S522" s="603"/>
    </row>
    <row r="523" spans="1:19" s="32" customFormat="1" ht="60.75" customHeight="1">
      <c r="A523" s="535"/>
      <c r="B523" s="37" t="s">
        <v>2</v>
      </c>
      <c r="C523" s="38" t="s">
        <v>791</v>
      </c>
      <c r="D523" s="39" t="s">
        <v>4</v>
      </c>
      <c r="E523" s="186" t="s">
        <v>8</v>
      </c>
      <c r="F523" s="281"/>
      <c r="G523" s="186" t="s">
        <v>9</v>
      </c>
      <c r="H523" s="281"/>
      <c r="I523" s="194"/>
      <c r="J523" s="293"/>
      <c r="K523" s="52"/>
      <c r="L523" s="293"/>
      <c r="M523" s="52"/>
      <c r="N523" s="293"/>
      <c r="O523" s="34" t="s">
        <v>763</v>
      </c>
      <c r="P523" s="92" t="s">
        <v>763</v>
      </c>
      <c r="Q523" s="530" t="s">
        <v>45</v>
      </c>
      <c r="R523" s="235" t="s">
        <v>357</v>
      </c>
      <c r="S523" s="168" t="s">
        <v>394</v>
      </c>
    </row>
    <row r="524" spans="1:19" s="32" customFormat="1" ht="60.75" customHeight="1">
      <c r="A524" s="535"/>
      <c r="B524" s="37" t="s">
        <v>3</v>
      </c>
      <c r="C524" s="38"/>
      <c r="D524" s="39" t="s">
        <v>5</v>
      </c>
      <c r="E524" s="186"/>
      <c r="F524" s="281"/>
      <c r="G524" s="186"/>
      <c r="H524" s="281"/>
      <c r="I524" s="186"/>
      <c r="J524" s="274"/>
      <c r="K524" s="20"/>
      <c r="L524" s="274"/>
      <c r="M524" s="20"/>
      <c r="N524" s="320"/>
      <c r="O524" s="36"/>
      <c r="P524" s="93"/>
      <c r="Q524" s="531"/>
      <c r="R524" s="160" t="s">
        <v>359</v>
      </c>
      <c r="S524" s="161" t="s">
        <v>395</v>
      </c>
    </row>
    <row r="525" spans="5:16" s="32" customFormat="1" ht="13.5" customHeight="1">
      <c r="E525" s="188"/>
      <c r="F525" s="278"/>
      <c r="G525" s="188"/>
      <c r="H525" s="278"/>
      <c r="I525" s="188"/>
      <c r="J525" s="273"/>
      <c r="K525" s="23"/>
      <c r="L525" s="273"/>
      <c r="M525" s="23"/>
      <c r="N525" s="273"/>
      <c r="P525" s="89"/>
    </row>
    <row r="526" spans="1:17" s="119" customFormat="1" ht="18.75" customHeight="1">
      <c r="A526" s="673" t="s">
        <v>24</v>
      </c>
      <c r="B526" s="674"/>
      <c r="C526" s="163" t="s">
        <v>114</v>
      </c>
      <c r="E526" s="188"/>
      <c r="F526" s="278"/>
      <c r="G526" s="188"/>
      <c r="H526" s="278"/>
      <c r="I526" s="188"/>
      <c r="J526" s="273"/>
      <c r="K526" s="23"/>
      <c r="L526" s="273"/>
      <c r="M526" s="23" t="s">
        <v>6</v>
      </c>
      <c r="N526" s="273"/>
      <c r="O526" s="32"/>
      <c r="P526" s="89"/>
      <c r="Q526" s="32"/>
    </row>
    <row r="527" spans="1:17" s="119" customFormat="1" ht="12.75" customHeight="1">
      <c r="A527" s="564"/>
      <c r="B527" s="564" t="s">
        <v>1</v>
      </c>
      <c r="C527" s="656" t="s">
        <v>252</v>
      </c>
      <c r="D527" s="120"/>
      <c r="E527" s="546" t="s">
        <v>740</v>
      </c>
      <c r="F527" s="547"/>
      <c r="G527" s="547"/>
      <c r="H527" s="547"/>
      <c r="I527" s="547"/>
      <c r="J527" s="547"/>
      <c r="K527" s="547"/>
      <c r="L527" s="547"/>
      <c r="M527" s="547"/>
      <c r="N527" s="317"/>
      <c r="O527" s="539" t="s">
        <v>153</v>
      </c>
      <c r="P527" s="541" t="s">
        <v>798</v>
      </c>
      <c r="Q527" s="539" t="s">
        <v>41</v>
      </c>
    </row>
    <row r="528" spans="1:17" s="119" customFormat="1" ht="12.75" customHeight="1">
      <c r="A528" s="664"/>
      <c r="B528" s="565"/>
      <c r="C528" s="657"/>
      <c r="D528" s="121"/>
      <c r="E528" s="186">
        <v>18</v>
      </c>
      <c r="F528" s="279">
        <v>18</v>
      </c>
      <c r="G528" s="190">
        <v>19</v>
      </c>
      <c r="H528" s="279">
        <v>19</v>
      </c>
      <c r="I528" s="190">
        <v>20</v>
      </c>
      <c r="J528" s="270">
        <v>20</v>
      </c>
      <c r="K528" s="157">
        <v>21</v>
      </c>
      <c r="L528" s="270">
        <v>21</v>
      </c>
      <c r="M528" s="54">
        <v>22</v>
      </c>
      <c r="N528" s="274">
        <v>22</v>
      </c>
      <c r="O528" s="540"/>
      <c r="P528" s="542"/>
      <c r="Q528" s="540"/>
    </row>
    <row r="529" spans="1:17" s="119" customFormat="1" ht="60.75" customHeight="1">
      <c r="A529" s="664"/>
      <c r="B529" s="164" t="s">
        <v>2</v>
      </c>
      <c r="C529" s="165" t="s">
        <v>115</v>
      </c>
      <c r="D529" s="124" t="s">
        <v>4</v>
      </c>
      <c r="E529" s="186"/>
      <c r="F529" s="281"/>
      <c r="G529" s="186"/>
      <c r="H529" s="281" t="s">
        <v>9</v>
      </c>
      <c r="I529" s="194"/>
      <c r="J529" s="293"/>
      <c r="K529" s="52"/>
      <c r="L529" s="293"/>
      <c r="M529" s="52"/>
      <c r="N529" s="293"/>
      <c r="O529" s="34" t="s">
        <v>763</v>
      </c>
      <c r="P529" s="92" t="s">
        <v>763</v>
      </c>
      <c r="Q529" s="530" t="s">
        <v>45</v>
      </c>
    </row>
    <row r="530" spans="1:17" s="119" customFormat="1" ht="60.75" customHeight="1">
      <c r="A530" s="565"/>
      <c r="B530" s="164" t="s">
        <v>3</v>
      </c>
      <c r="C530" s="165" t="s">
        <v>116</v>
      </c>
      <c r="D530" s="124" t="s">
        <v>5</v>
      </c>
      <c r="E530" s="186"/>
      <c r="F530" s="281"/>
      <c r="G530" s="186"/>
      <c r="H530" s="281">
        <v>100</v>
      </c>
      <c r="I530" s="186"/>
      <c r="J530" s="274">
        <v>500</v>
      </c>
      <c r="K530" s="20"/>
      <c r="L530" s="274">
        <v>500</v>
      </c>
      <c r="M530" s="20"/>
      <c r="N530" s="320">
        <v>500</v>
      </c>
      <c r="O530" s="36"/>
      <c r="P530" s="93"/>
      <c r="Q530" s="531"/>
    </row>
    <row r="531" spans="5:14" s="119" customFormat="1" ht="13.5">
      <c r="E531" s="188"/>
      <c r="F531" s="278"/>
      <c r="G531" s="188"/>
      <c r="H531" s="278"/>
      <c r="I531" s="188"/>
      <c r="J531" s="273"/>
      <c r="K531" s="23"/>
      <c r="L531" s="273"/>
      <c r="M531" s="23"/>
      <c r="N531" s="273"/>
    </row>
    <row r="532" spans="1:16" s="32" customFormat="1" ht="18.75" customHeight="1">
      <c r="A532" s="535" t="s">
        <v>15</v>
      </c>
      <c r="B532" s="535"/>
      <c r="C532" s="47" t="s">
        <v>764</v>
      </c>
      <c r="E532" s="188"/>
      <c r="F532" s="278"/>
      <c r="G532" s="188"/>
      <c r="H532" s="278"/>
      <c r="I532" s="188"/>
      <c r="J532" s="273"/>
      <c r="K532" s="23"/>
      <c r="L532" s="273"/>
      <c r="M532" s="23" t="s">
        <v>6</v>
      </c>
      <c r="N532" s="273"/>
      <c r="P532" s="89"/>
    </row>
    <row r="533" spans="1:19" s="32" customFormat="1" ht="12.75" customHeight="1">
      <c r="A533" s="535"/>
      <c r="B533" s="539" t="s">
        <v>1</v>
      </c>
      <c r="C533" s="539" t="s">
        <v>493</v>
      </c>
      <c r="D533" s="35"/>
      <c r="E533" s="546" t="s">
        <v>740</v>
      </c>
      <c r="F533" s="547"/>
      <c r="G533" s="547"/>
      <c r="H533" s="547"/>
      <c r="I533" s="547"/>
      <c r="J533" s="547"/>
      <c r="K533" s="547"/>
      <c r="L533" s="547"/>
      <c r="M533" s="547"/>
      <c r="N533" s="317"/>
      <c r="O533" s="539" t="s">
        <v>122</v>
      </c>
      <c r="P533" s="541" t="s">
        <v>798</v>
      </c>
      <c r="Q533" s="539" t="s">
        <v>41</v>
      </c>
      <c r="R533" s="603" t="s">
        <v>805</v>
      </c>
      <c r="S533" s="603"/>
    </row>
    <row r="534" spans="1:19" s="32" customFormat="1" ht="12.75" customHeight="1">
      <c r="A534" s="535"/>
      <c r="B534" s="540"/>
      <c r="C534" s="540"/>
      <c r="D534" s="36"/>
      <c r="E534" s="186">
        <v>18</v>
      </c>
      <c r="F534" s="279">
        <v>18</v>
      </c>
      <c r="G534" s="190">
        <v>19</v>
      </c>
      <c r="H534" s="279">
        <v>19</v>
      </c>
      <c r="I534" s="190">
        <v>20</v>
      </c>
      <c r="J534" s="270">
        <v>20</v>
      </c>
      <c r="K534" s="157">
        <v>21</v>
      </c>
      <c r="L534" s="270">
        <v>21</v>
      </c>
      <c r="M534" s="54">
        <v>22</v>
      </c>
      <c r="N534" s="274">
        <v>22</v>
      </c>
      <c r="O534" s="540"/>
      <c r="P534" s="542"/>
      <c r="Q534" s="540"/>
      <c r="R534" s="603"/>
      <c r="S534" s="603"/>
    </row>
    <row r="535" spans="1:19" s="32" customFormat="1" ht="60.75" customHeight="1">
      <c r="A535" s="535"/>
      <c r="B535" s="37" t="s">
        <v>2</v>
      </c>
      <c r="C535" s="38" t="s">
        <v>494</v>
      </c>
      <c r="D535" s="39" t="s">
        <v>4</v>
      </c>
      <c r="E535" s="186" t="s">
        <v>8</v>
      </c>
      <c r="F535" s="281" t="s">
        <v>9</v>
      </c>
      <c r="G535" s="194"/>
      <c r="H535" s="298"/>
      <c r="I535" s="194"/>
      <c r="J535" s="293"/>
      <c r="K535" s="52"/>
      <c r="L535" s="293"/>
      <c r="M535" s="52"/>
      <c r="N535" s="293"/>
      <c r="O535" s="34" t="s">
        <v>499</v>
      </c>
      <c r="P535" s="92" t="s">
        <v>499</v>
      </c>
      <c r="Q535" s="530" t="s">
        <v>45</v>
      </c>
      <c r="R535" s="235" t="s">
        <v>357</v>
      </c>
      <c r="S535" s="177" t="s">
        <v>955</v>
      </c>
    </row>
    <row r="536" spans="1:19" s="32" customFormat="1" ht="60.75" customHeight="1">
      <c r="A536" s="535"/>
      <c r="B536" s="37" t="s">
        <v>3</v>
      </c>
      <c r="C536" s="38" t="s">
        <v>495</v>
      </c>
      <c r="D536" s="39" t="s">
        <v>5</v>
      </c>
      <c r="E536" s="186"/>
      <c r="F536" s="281">
        <v>490</v>
      </c>
      <c r="G536" s="186"/>
      <c r="H536" s="281"/>
      <c r="I536" s="186"/>
      <c r="J536" s="274"/>
      <c r="K536" s="20"/>
      <c r="L536" s="274"/>
      <c r="M536" s="20"/>
      <c r="N536" s="320"/>
      <c r="O536" s="36"/>
      <c r="P536" s="93"/>
      <c r="Q536" s="531"/>
      <c r="R536" s="160" t="s">
        <v>359</v>
      </c>
      <c r="S536" s="161" t="s">
        <v>956</v>
      </c>
    </row>
    <row r="537" spans="5:16" s="32" customFormat="1" ht="13.5">
      <c r="E537" s="188"/>
      <c r="F537" s="278"/>
      <c r="G537" s="188"/>
      <c r="H537" s="278"/>
      <c r="I537" s="188"/>
      <c r="J537" s="273"/>
      <c r="K537" s="23"/>
      <c r="L537" s="273"/>
      <c r="M537" s="23"/>
      <c r="N537" s="273"/>
      <c r="P537" s="89"/>
    </row>
    <row r="538" spans="1:16" s="32" customFormat="1" ht="18.75" customHeight="1">
      <c r="A538" s="535" t="s">
        <v>15</v>
      </c>
      <c r="B538" s="535"/>
      <c r="C538" s="40" t="s">
        <v>764</v>
      </c>
      <c r="E538" s="188"/>
      <c r="F538" s="278"/>
      <c r="G538" s="188"/>
      <c r="H538" s="278"/>
      <c r="I538" s="188"/>
      <c r="J538" s="273"/>
      <c r="K538" s="23"/>
      <c r="L538" s="273"/>
      <c r="M538" s="23" t="s">
        <v>6</v>
      </c>
      <c r="N538" s="273"/>
      <c r="P538" s="89"/>
    </row>
    <row r="539" spans="1:19" s="32" customFormat="1" ht="12.75" customHeight="1">
      <c r="A539" s="535"/>
      <c r="B539" s="539" t="s">
        <v>1</v>
      </c>
      <c r="C539" s="561" t="s">
        <v>765</v>
      </c>
      <c r="D539" s="35"/>
      <c r="E539" s="546" t="s">
        <v>740</v>
      </c>
      <c r="F539" s="547"/>
      <c r="G539" s="547"/>
      <c r="H539" s="547"/>
      <c r="I539" s="547"/>
      <c r="J539" s="547"/>
      <c r="K539" s="547"/>
      <c r="L539" s="547"/>
      <c r="M539" s="547"/>
      <c r="N539" s="317"/>
      <c r="O539" s="539" t="s">
        <v>122</v>
      </c>
      <c r="P539" s="541" t="s">
        <v>798</v>
      </c>
      <c r="Q539" s="539" t="s">
        <v>41</v>
      </c>
      <c r="R539" s="603" t="s">
        <v>805</v>
      </c>
      <c r="S539" s="603"/>
    </row>
    <row r="540" spans="1:19" s="32" customFormat="1" ht="12.75" customHeight="1">
      <c r="A540" s="535"/>
      <c r="B540" s="540"/>
      <c r="C540" s="562"/>
      <c r="D540" s="36"/>
      <c r="E540" s="186">
        <v>18</v>
      </c>
      <c r="F540" s="279">
        <v>18</v>
      </c>
      <c r="G540" s="190">
        <v>19</v>
      </c>
      <c r="H540" s="279">
        <v>19</v>
      </c>
      <c r="I540" s="190">
        <v>20</v>
      </c>
      <c r="J540" s="270">
        <v>20</v>
      </c>
      <c r="K540" s="157">
        <v>21</v>
      </c>
      <c r="L540" s="270">
        <v>21</v>
      </c>
      <c r="M540" s="54">
        <v>22</v>
      </c>
      <c r="N540" s="274">
        <v>22</v>
      </c>
      <c r="O540" s="540"/>
      <c r="P540" s="542"/>
      <c r="Q540" s="540"/>
      <c r="R540" s="603"/>
      <c r="S540" s="603"/>
    </row>
    <row r="541" spans="1:19" s="32" customFormat="1" ht="60.75" customHeight="1">
      <c r="A541" s="535"/>
      <c r="B541" s="37" t="s">
        <v>2</v>
      </c>
      <c r="C541" s="38" t="s">
        <v>172</v>
      </c>
      <c r="D541" s="39" t="s">
        <v>4</v>
      </c>
      <c r="E541" s="186" t="s">
        <v>8</v>
      </c>
      <c r="F541" s="281"/>
      <c r="G541" s="186" t="s">
        <v>9</v>
      </c>
      <c r="H541" s="281"/>
      <c r="I541" s="194"/>
      <c r="J541" s="293"/>
      <c r="K541" s="52"/>
      <c r="L541" s="293"/>
      <c r="M541" s="52"/>
      <c r="N541" s="293"/>
      <c r="O541" s="34" t="s">
        <v>763</v>
      </c>
      <c r="P541" s="92" t="s">
        <v>763</v>
      </c>
      <c r="Q541" s="530" t="s">
        <v>45</v>
      </c>
      <c r="R541" s="235" t="s">
        <v>357</v>
      </c>
      <c r="S541" s="168" t="s">
        <v>672</v>
      </c>
    </row>
    <row r="542" spans="1:19" s="32" customFormat="1" ht="60.75" customHeight="1">
      <c r="A542" s="535"/>
      <c r="B542" s="37" t="s">
        <v>3</v>
      </c>
      <c r="C542" s="38" t="s">
        <v>790</v>
      </c>
      <c r="D542" s="39" t="s">
        <v>5</v>
      </c>
      <c r="E542" s="186"/>
      <c r="F542" s="281">
        <v>0</v>
      </c>
      <c r="G542" s="186">
        <v>500</v>
      </c>
      <c r="H542" s="281">
        <v>500</v>
      </c>
      <c r="I542" s="186">
        <v>500</v>
      </c>
      <c r="J542" s="274">
        <v>500</v>
      </c>
      <c r="K542" s="20">
        <v>500</v>
      </c>
      <c r="L542" s="274">
        <v>500</v>
      </c>
      <c r="M542" s="20">
        <v>500</v>
      </c>
      <c r="N542" s="320">
        <v>500</v>
      </c>
      <c r="O542" s="36"/>
      <c r="P542" s="93"/>
      <c r="Q542" s="531"/>
      <c r="R542" s="160" t="s">
        <v>359</v>
      </c>
      <c r="S542" s="161" t="s">
        <v>673</v>
      </c>
    </row>
    <row r="543" spans="5:16" s="32" customFormat="1" ht="13.5">
      <c r="E543" s="188"/>
      <c r="F543" s="278"/>
      <c r="G543" s="188"/>
      <c r="H543" s="278"/>
      <c r="I543" s="188"/>
      <c r="J543" s="273"/>
      <c r="K543" s="23"/>
      <c r="L543" s="273"/>
      <c r="M543" s="23"/>
      <c r="N543" s="273"/>
      <c r="P543" s="89"/>
    </row>
    <row r="544" spans="1:16" s="32" customFormat="1" ht="18.75" customHeight="1">
      <c r="A544" s="545" t="s">
        <v>15</v>
      </c>
      <c r="B544" s="545"/>
      <c r="C544" s="47" t="s">
        <v>764</v>
      </c>
      <c r="E544" s="188"/>
      <c r="F544" s="278"/>
      <c r="G544" s="188"/>
      <c r="H544" s="278"/>
      <c r="I544" s="188"/>
      <c r="J544" s="273"/>
      <c r="K544" s="23"/>
      <c r="L544" s="273"/>
      <c r="M544" s="23" t="s">
        <v>6</v>
      </c>
      <c r="N544" s="273"/>
      <c r="P544" s="89"/>
    </row>
    <row r="545" spans="1:19" s="32" customFormat="1" ht="12.75" customHeight="1">
      <c r="A545" s="535"/>
      <c r="B545" s="539" t="s">
        <v>1</v>
      </c>
      <c r="C545" s="561" t="s">
        <v>918</v>
      </c>
      <c r="D545" s="35"/>
      <c r="E545" s="546" t="s">
        <v>740</v>
      </c>
      <c r="F545" s="547"/>
      <c r="G545" s="547"/>
      <c r="H545" s="547"/>
      <c r="I545" s="547"/>
      <c r="J545" s="547"/>
      <c r="K545" s="547"/>
      <c r="L545" s="547"/>
      <c r="M545" s="547"/>
      <c r="N545" s="317"/>
      <c r="O545" s="539" t="s">
        <v>122</v>
      </c>
      <c r="P545" s="541" t="s">
        <v>798</v>
      </c>
      <c r="Q545" s="539" t="s">
        <v>41</v>
      </c>
      <c r="R545" s="603" t="s">
        <v>805</v>
      </c>
      <c r="S545" s="603"/>
    </row>
    <row r="546" spans="1:19" s="32" customFormat="1" ht="12.75" customHeight="1">
      <c r="A546" s="535"/>
      <c r="B546" s="540"/>
      <c r="C546" s="562"/>
      <c r="D546" s="36"/>
      <c r="E546" s="186">
        <v>18</v>
      </c>
      <c r="F546" s="279">
        <v>18</v>
      </c>
      <c r="G546" s="190">
        <v>19</v>
      </c>
      <c r="H546" s="279">
        <v>19</v>
      </c>
      <c r="I546" s="190">
        <v>20</v>
      </c>
      <c r="J546" s="270">
        <v>20</v>
      </c>
      <c r="K546" s="157">
        <v>21</v>
      </c>
      <c r="L546" s="270">
        <v>21</v>
      </c>
      <c r="M546" s="54">
        <v>22</v>
      </c>
      <c r="N546" s="274">
        <v>22</v>
      </c>
      <c r="O546" s="540"/>
      <c r="P546" s="542"/>
      <c r="Q546" s="540"/>
      <c r="R546" s="603"/>
      <c r="S546" s="603"/>
    </row>
    <row r="547" spans="1:19" ht="60.75" customHeight="1">
      <c r="A547" s="535"/>
      <c r="B547" s="37" t="s">
        <v>2</v>
      </c>
      <c r="C547" s="38" t="s">
        <v>212</v>
      </c>
      <c r="D547" s="39" t="s">
        <v>4</v>
      </c>
      <c r="E547" s="186" t="s">
        <v>8</v>
      </c>
      <c r="F547" s="284" t="s">
        <v>70</v>
      </c>
      <c r="G547" s="186" t="s">
        <v>9</v>
      </c>
      <c r="H547" s="284" t="s">
        <v>719</v>
      </c>
      <c r="I547" s="194"/>
      <c r="J547" s="293"/>
      <c r="K547" s="52"/>
      <c r="L547" s="293"/>
      <c r="M547" s="52"/>
      <c r="N547" s="293"/>
      <c r="O547" s="5" t="s">
        <v>191</v>
      </c>
      <c r="P547" s="5" t="s">
        <v>822</v>
      </c>
      <c r="Q547" s="532" t="s">
        <v>45</v>
      </c>
      <c r="R547" s="235" t="s">
        <v>357</v>
      </c>
      <c r="S547" s="168"/>
    </row>
    <row r="548" spans="1:19" ht="60.75" customHeight="1">
      <c r="A548" s="545"/>
      <c r="B548" s="48" t="s">
        <v>3</v>
      </c>
      <c r="C548" s="49" t="s">
        <v>821</v>
      </c>
      <c r="D548" s="50" t="s">
        <v>5</v>
      </c>
      <c r="E548" s="186"/>
      <c r="F548" s="281"/>
      <c r="G548" s="198">
        <v>5000</v>
      </c>
      <c r="H548" s="285">
        <v>0</v>
      </c>
      <c r="I548" s="198">
        <v>3000</v>
      </c>
      <c r="J548" s="275">
        <v>0</v>
      </c>
      <c r="K548" s="73">
        <v>1000</v>
      </c>
      <c r="L548" s="275">
        <v>0</v>
      </c>
      <c r="M548" s="73">
        <v>500</v>
      </c>
      <c r="N548" s="321">
        <v>0</v>
      </c>
      <c r="O548" s="51" t="s">
        <v>124</v>
      </c>
      <c r="P548" s="93"/>
      <c r="Q548" s="521"/>
      <c r="R548" s="160" t="s">
        <v>359</v>
      </c>
      <c r="S548" s="161"/>
    </row>
    <row r="549" spans="6:9" ht="14.25" thickBot="1">
      <c r="F549" s="278"/>
      <c r="G549" s="188"/>
      <c r="H549" s="278"/>
      <c r="I549" s="188"/>
    </row>
    <row r="550" spans="1:14" s="119" customFormat="1" ht="18.75" customHeight="1" thickTop="1">
      <c r="A550" s="660" t="s">
        <v>24</v>
      </c>
      <c r="B550" s="661"/>
      <c r="C550" s="419" t="s">
        <v>904</v>
      </c>
      <c r="E550" s="188"/>
      <c r="F550" s="278"/>
      <c r="G550" s="188"/>
      <c r="H550" s="278"/>
      <c r="I550" s="188"/>
      <c r="J550" s="273"/>
      <c r="K550" s="23"/>
      <c r="L550" s="273"/>
      <c r="M550" s="23" t="s">
        <v>6</v>
      </c>
      <c r="N550" s="273"/>
    </row>
    <row r="551" spans="1:17" s="119" customFormat="1" ht="12.75" customHeight="1">
      <c r="A551" s="662"/>
      <c r="B551" s="564" t="s">
        <v>1</v>
      </c>
      <c r="C551" s="658" t="s">
        <v>550</v>
      </c>
      <c r="D551" s="416"/>
      <c r="E551" s="546" t="s">
        <v>740</v>
      </c>
      <c r="F551" s="547"/>
      <c r="G551" s="547"/>
      <c r="H551" s="547"/>
      <c r="I551" s="547"/>
      <c r="J551" s="547"/>
      <c r="K551" s="547"/>
      <c r="L551" s="547"/>
      <c r="M551" s="547"/>
      <c r="N551" s="317"/>
      <c r="O551" s="539" t="s">
        <v>153</v>
      </c>
      <c r="P551" s="541" t="s">
        <v>798</v>
      </c>
      <c r="Q551" s="539" t="s">
        <v>41</v>
      </c>
    </row>
    <row r="552" spans="1:17" s="119" customFormat="1" ht="12.75" customHeight="1">
      <c r="A552" s="662"/>
      <c r="B552" s="565"/>
      <c r="C552" s="659"/>
      <c r="D552" s="417"/>
      <c r="E552" s="186">
        <v>18</v>
      </c>
      <c r="F552" s="279">
        <v>18</v>
      </c>
      <c r="G552" s="190">
        <v>19</v>
      </c>
      <c r="H552" s="279">
        <v>19</v>
      </c>
      <c r="I552" s="190">
        <v>20</v>
      </c>
      <c r="J552" s="270">
        <v>20</v>
      </c>
      <c r="K552" s="157">
        <v>21</v>
      </c>
      <c r="L552" s="270">
        <v>21</v>
      </c>
      <c r="M552" s="54">
        <v>22</v>
      </c>
      <c r="N552" s="274">
        <v>22</v>
      </c>
      <c r="O552" s="540"/>
      <c r="P552" s="542"/>
      <c r="Q552" s="540"/>
    </row>
    <row r="553" spans="1:17" s="119" customFormat="1" ht="60.75" customHeight="1">
      <c r="A553" s="662"/>
      <c r="B553" s="164" t="s">
        <v>2</v>
      </c>
      <c r="C553" s="420" t="s">
        <v>571</v>
      </c>
      <c r="D553" s="418" t="s">
        <v>4</v>
      </c>
      <c r="E553" s="186" t="s">
        <v>8</v>
      </c>
      <c r="F553" s="281"/>
      <c r="G553" s="186"/>
      <c r="H553" s="281" t="s">
        <v>9</v>
      </c>
      <c r="I553" s="194"/>
      <c r="J553" s="293"/>
      <c r="K553" s="52"/>
      <c r="L553" s="293"/>
      <c r="M553" s="52"/>
      <c r="N553" s="293"/>
      <c r="O553" s="5" t="s">
        <v>944</v>
      </c>
      <c r="P553" s="5" t="s">
        <v>822</v>
      </c>
      <c r="Q553" s="532" t="s">
        <v>45</v>
      </c>
    </row>
    <row r="554" spans="1:17" s="119" customFormat="1" ht="60.75" customHeight="1" thickBot="1">
      <c r="A554" s="663"/>
      <c r="B554" s="421" t="s">
        <v>3</v>
      </c>
      <c r="C554" s="422" t="s">
        <v>558</v>
      </c>
      <c r="D554" s="418" t="s">
        <v>5</v>
      </c>
      <c r="E554" s="186"/>
      <c r="F554" s="298"/>
      <c r="G554" s="194"/>
      <c r="H554" s="281">
        <v>100</v>
      </c>
      <c r="I554" s="194"/>
      <c r="J554" s="274">
        <v>100</v>
      </c>
      <c r="K554" s="52"/>
      <c r="L554" s="274">
        <v>100</v>
      </c>
      <c r="M554" s="52"/>
      <c r="N554" s="274">
        <v>100</v>
      </c>
      <c r="O554" s="51"/>
      <c r="P554" s="93"/>
      <c r="Q554" s="521"/>
    </row>
    <row r="555" spans="5:14" s="119" customFormat="1" ht="14.25" thickTop="1">
      <c r="E555" s="188"/>
      <c r="F555" s="278"/>
      <c r="G555" s="188"/>
      <c r="H555" s="278"/>
      <c r="I555" s="188"/>
      <c r="J555" s="273"/>
      <c r="K555" s="23"/>
      <c r="L555" s="273"/>
      <c r="M555" s="23"/>
      <c r="N555" s="273"/>
    </row>
    <row r="556" spans="1:9" ht="24">
      <c r="A556" s="554" t="s">
        <v>614</v>
      </c>
      <c r="B556" s="555"/>
      <c r="C556" s="556"/>
      <c r="D556" s="566">
        <v>604</v>
      </c>
      <c r="E556" s="567"/>
      <c r="F556" s="291"/>
      <c r="G556" s="188"/>
      <c r="H556" s="278"/>
      <c r="I556" s="188"/>
    </row>
    <row r="557" spans="3:14" ht="13.5">
      <c r="C557" s="537" t="s">
        <v>146</v>
      </c>
      <c r="D557" s="538"/>
      <c r="E557" s="190" t="s">
        <v>53</v>
      </c>
      <c r="F557" s="270" t="s">
        <v>609</v>
      </c>
      <c r="G557" s="190" t="s">
        <v>214</v>
      </c>
      <c r="H557" s="279" t="s">
        <v>51</v>
      </c>
      <c r="I557" s="190" t="s">
        <v>215</v>
      </c>
      <c r="J557" s="270" t="s">
        <v>49</v>
      </c>
      <c r="K557" s="157" t="s">
        <v>216</v>
      </c>
      <c r="L557" s="270" t="s">
        <v>612</v>
      </c>
      <c r="M557" s="157" t="s">
        <v>217</v>
      </c>
      <c r="N557" s="270" t="s">
        <v>610</v>
      </c>
    </row>
    <row r="558" spans="3:14" ht="13.5">
      <c r="C558" s="29"/>
      <c r="D558" s="30"/>
      <c r="E558" s="191">
        <f aca="true" t="shared" si="16" ref="E558:N558">SUM(E563,E569,E575,E581,E587,,E593,E599,E605,E611,E617,E623)</f>
        <v>3</v>
      </c>
      <c r="F558" s="271">
        <f t="shared" si="16"/>
        <v>6521</v>
      </c>
      <c r="G558" s="191">
        <f t="shared" si="16"/>
        <v>275</v>
      </c>
      <c r="H558" s="314">
        <f t="shared" si="16"/>
        <v>7323</v>
      </c>
      <c r="I558" s="191">
        <f t="shared" si="16"/>
        <v>6341</v>
      </c>
      <c r="J558" s="271">
        <f t="shared" si="16"/>
        <v>7999</v>
      </c>
      <c r="K558" s="25">
        <f t="shared" si="16"/>
        <v>6341</v>
      </c>
      <c r="L558" s="271">
        <f t="shared" si="16"/>
        <v>14553</v>
      </c>
      <c r="M558" s="25">
        <f t="shared" si="16"/>
        <v>6341</v>
      </c>
      <c r="N558" s="271">
        <f t="shared" si="16"/>
        <v>15041</v>
      </c>
    </row>
    <row r="559" spans="1:16" s="32" customFormat="1" ht="18.75" customHeight="1">
      <c r="A559" s="545" t="s">
        <v>15</v>
      </c>
      <c r="B559" s="545"/>
      <c r="C559" s="47" t="s">
        <v>614</v>
      </c>
      <c r="E559" s="188"/>
      <c r="F559" s="273"/>
      <c r="G559" s="188"/>
      <c r="H559" s="278"/>
      <c r="I559" s="188"/>
      <c r="J559" s="273"/>
      <c r="K559" s="23"/>
      <c r="L559" s="273"/>
      <c r="M559" s="23" t="s">
        <v>6</v>
      </c>
      <c r="N559" s="273"/>
      <c r="P559" s="89"/>
    </row>
    <row r="560" spans="1:19" s="32" customFormat="1" ht="12.75" customHeight="1">
      <c r="A560" s="535"/>
      <c r="B560" s="539" t="s">
        <v>1</v>
      </c>
      <c r="C560" s="539" t="s">
        <v>872</v>
      </c>
      <c r="D560" s="35"/>
      <c r="E560" s="546" t="s">
        <v>740</v>
      </c>
      <c r="F560" s="547"/>
      <c r="G560" s="547"/>
      <c r="H560" s="547"/>
      <c r="I560" s="547"/>
      <c r="J560" s="547"/>
      <c r="K560" s="547"/>
      <c r="L560" s="547"/>
      <c r="M560" s="547"/>
      <c r="N560" s="317"/>
      <c r="O560" s="539" t="s">
        <v>122</v>
      </c>
      <c r="P560" s="541" t="s">
        <v>798</v>
      </c>
      <c r="Q560" s="539" t="s">
        <v>41</v>
      </c>
      <c r="R560" s="603" t="s">
        <v>805</v>
      </c>
      <c r="S560" s="603"/>
    </row>
    <row r="561" spans="1:19" s="32" customFormat="1" ht="12.75" customHeight="1">
      <c r="A561" s="535"/>
      <c r="B561" s="540"/>
      <c r="C561" s="540"/>
      <c r="D561" s="36"/>
      <c r="E561" s="186">
        <v>18</v>
      </c>
      <c r="F561" s="270">
        <v>18</v>
      </c>
      <c r="G561" s="190">
        <v>19</v>
      </c>
      <c r="H561" s="279">
        <v>19</v>
      </c>
      <c r="I561" s="190">
        <v>20</v>
      </c>
      <c r="J561" s="270">
        <v>20</v>
      </c>
      <c r="K561" s="157">
        <v>21</v>
      </c>
      <c r="L561" s="270">
        <v>21</v>
      </c>
      <c r="M561" s="54">
        <v>22</v>
      </c>
      <c r="N561" s="274">
        <v>22</v>
      </c>
      <c r="O561" s="540"/>
      <c r="P561" s="542"/>
      <c r="Q561" s="540"/>
      <c r="R561" s="603"/>
      <c r="S561" s="603"/>
    </row>
    <row r="562" spans="1:19" s="32" customFormat="1" ht="60.75" customHeight="1">
      <c r="A562" s="535"/>
      <c r="B562" s="37" t="s">
        <v>2</v>
      </c>
      <c r="C562" s="38" t="s">
        <v>976</v>
      </c>
      <c r="D562" s="39" t="s">
        <v>4</v>
      </c>
      <c r="E562" s="186" t="s">
        <v>8</v>
      </c>
      <c r="F562" s="274"/>
      <c r="G562" s="186"/>
      <c r="H562" s="281"/>
      <c r="I562" s="194"/>
      <c r="J562" s="293"/>
      <c r="K562" s="52"/>
      <c r="L562" s="293"/>
      <c r="M562" s="52"/>
      <c r="N562" s="293"/>
      <c r="O562" s="34" t="s">
        <v>128</v>
      </c>
      <c r="P562" s="92" t="s">
        <v>444</v>
      </c>
      <c r="Q562" s="530" t="s">
        <v>43</v>
      </c>
      <c r="R562" s="235" t="s">
        <v>357</v>
      </c>
      <c r="S562" s="220" t="s">
        <v>345</v>
      </c>
    </row>
    <row r="563" spans="1:19" s="32" customFormat="1" ht="60.75" customHeight="1">
      <c r="A563" s="535"/>
      <c r="B563" s="37" t="s">
        <v>3</v>
      </c>
      <c r="C563" s="38" t="s">
        <v>7</v>
      </c>
      <c r="D563" s="39" t="s">
        <v>5</v>
      </c>
      <c r="E563" s="186"/>
      <c r="F563" s="274">
        <v>0</v>
      </c>
      <c r="G563" s="186"/>
      <c r="H563" s="281">
        <v>0</v>
      </c>
      <c r="I563" s="186"/>
      <c r="J563" s="274">
        <v>200</v>
      </c>
      <c r="K563" s="20"/>
      <c r="L563" s="274">
        <v>200</v>
      </c>
      <c r="M563" s="20"/>
      <c r="N563" s="320">
        <v>200</v>
      </c>
      <c r="O563" s="36"/>
      <c r="P563" s="93"/>
      <c r="Q563" s="531"/>
      <c r="R563" s="160" t="s">
        <v>359</v>
      </c>
      <c r="S563" s="161" t="s">
        <v>554</v>
      </c>
    </row>
    <row r="564" spans="5:16" s="32" customFormat="1" ht="13.5">
      <c r="E564" s="188"/>
      <c r="F564" s="273"/>
      <c r="G564" s="188"/>
      <c r="H564" s="278"/>
      <c r="I564" s="188"/>
      <c r="J564" s="273"/>
      <c r="K564" s="23"/>
      <c r="L564" s="273"/>
      <c r="M564" s="23"/>
      <c r="N564" s="273"/>
      <c r="P564" s="89"/>
    </row>
    <row r="565" spans="1:16" s="32" customFormat="1" ht="18.75" customHeight="1">
      <c r="A565" s="535" t="s">
        <v>15</v>
      </c>
      <c r="B565" s="535"/>
      <c r="C565" s="47" t="s">
        <v>614</v>
      </c>
      <c r="E565" s="188"/>
      <c r="F565" s="273"/>
      <c r="G565" s="188"/>
      <c r="H565" s="278"/>
      <c r="I565" s="188"/>
      <c r="J565" s="273"/>
      <c r="K565" s="23"/>
      <c r="L565" s="273"/>
      <c r="M565" s="23" t="s">
        <v>6</v>
      </c>
      <c r="N565" s="273"/>
      <c r="P565" s="89"/>
    </row>
    <row r="566" spans="1:19" s="32" customFormat="1" ht="12.75" customHeight="1">
      <c r="A566" s="535"/>
      <c r="B566" s="539" t="s">
        <v>1</v>
      </c>
      <c r="C566" s="561" t="s">
        <v>439</v>
      </c>
      <c r="D566" s="35"/>
      <c r="E566" s="546" t="s">
        <v>740</v>
      </c>
      <c r="F566" s="547"/>
      <c r="G566" s="547"/>
      <c r="H566" s="547"/>
      <c r="I566" s="547"/>
      <c r="J566" s="547"/>
      <c r="K566" s="547"/>
      <c r="L566" s="547"/>
      <c r="M566" s="547"/>
      <c r="N566" s="317"/>
      <c r="O566" s="539" t="s">
        <v>122</v>
      </c>
      <c r="P566" s="541" t="s">
        <v>798</v>
      </c>
      <c r="Q566" s="539" t="s">
        <v>41</v>
      </c>
      <c r="R566" s="603" t="s">
        <v>805</v>
      </c>
      <c r="S566" s="603"/>
    </row>
    <row r="567" spans="1:19" s="32" customFormat="1" ht="12.75" customHeight="1">
      <c r="A567" s="535"/>
      <c r="B567" s="540"/>
      <c r="C567" s="562"/>
      <c r="D567" s="36"/>
      <c r="E567" s="186">
        <v>18</v>
      </c>
      <c r="F567" s="270">
        <v>18</v>
      </c>
      <c r="G567" s="190">
        <v>19</v>
      </c>
      <c r="H567" s="279">
        <v>19</v>
      </c>
      <c r="I567" s="190">
        <v>20</v>
      </c>
      <c r="J567" s="270">
        <v>20</v>
      </c>
      <c r="K567" s="157">
        <v>21</v>
      </c>
      <c r="L567" s="270">
        <v>21</v>
      </c>
      <c r="M567" s="54">
        <v>22</v>
      </c>
      <c r="N567" s="274">
        <v>22</v>
      </c>
      <c r="O567" s="540"/>
      <c r="P567" s="542"/>
      <c r="Q567" s="540"/>
      <c r="R567" s="603"/>
      <c r="S567" s="603"/>
    </row>
    <row r="568" spans="1:19" s="32" customFormat="1" ht="60.75" customHeight="1">
      <c r="A568" s="535"/>
      <c r="B568" s="37" t="s">
        <v>2</v>
      </c>
      <c r="C568" s="38" t="s">
        <v>440</v>
      </c>
      <c r="D568" s="39" t="s">
        <v>4</v>
      </c>
      <c r="E568" s="186" t="s">
        <v>8</v>
      </c>
      <c r="F568" s="274"/>
      <c r="G568" s="186" t="s">
        <v>9</v>
      </c>
      <c r="H568" s="281"/>
      <c r="I568" s="194"/>
      <c r="J568" s="293"/>
      <c r="K568" s="52"/>
      <c r="L568" s="293"/>
      <c r="M568" s="52"/>
      <c r="N568" s="293"/>
      <c r="O568" s="34" t="s">
        <v>128</v>
      </c>
      <c r="P568" s="92" t="s">
        <v>444</v>
      </c>
      <c r="Q568" s="530" t="s">
        <v>43</v>
      </c>
      <c r="R568" s="235" t="s">
        <v>357</v>
      </c>
      <c r="S568" s="221" t="s">
        <v>80</v>
      </c>
    </row>
    <row r="569" spans="1:19" s="32" customFormat="1" ht="60.75" customHeight="1">
      <c r="A569" s="535"/>
      <c r="B569" s="37" t="s">
        <v>3</v>
      </c>
      <c r="C569" s="38" t="s">
        <v>441</v>
      </c>
      <c r="D569" s="39" t="s">
        <v>5</v>
      </c>
      <c r="E569" s="186"/>
      <c r="F569" s="274">
        <v>0</v>
      </c>
      <c r="G569" s="186">
        <v>200</v>
      </c>
      <c r="H569" s="281">
        <v>200</v>
      </c>
      <c r="I569" s="186">
        <v>200</v>
      </c>
      <c r="J569" s="274">
        <v>200</v>
      </c>
      <c r="K569" s="20">
        <v>200</v>
      </c>
      <c r="L569" s="274">
        <v>200</v>
      </c>
      <c r="M569" s="20">
        <v>200</v>
      </c>
      <c r="N569" s="320">
        <v>200</v>
      </c>
      <c r="O569" s="36" t="s">
        <v>127</v>
      </c>
      <c r="P569" s="93"/>
      <c r="Q569" s="531"/>
      <c r="R569" s="160" t="s">
        <v>359</v>
      </c>
      <c r="S569" s="181" t="s">
        <v>81</v>
      </c>
    </row>
    <row r="570" spans="5:16" s="32" customFormat="1" ht="13.5" customHeight="1" thickBot="1">
      <c r="E570" s="188"/>
      <c r="F570" s="273"/>
      <c r="G570" s="188"/>
      <c r="H570" s="278"/>
      <c r="I570" s="188"/>
      <c r="J570" s="273"/>
      <c r="K570" s="23"/>
      <c r="L570" s="273"/>
      <c r="M570" s="23"/>
      <c r="N570" s="273"/>
      <c r="P570" s="89"/>
    </row>
    <row r="571" spans="1:16" s="32" customFormat="1" ht="18.75" customHeight="1" thickTop="1">
      <c r="A571" s="604" t="s">
        <v>15</v>
      </c>
      <c r="B571" s="605"/>
      <c r="C571" s="408" t="s">
        <v>614</v>
      </c>
      <c r="E571" s="188"/>
      <c r="F571" s="273"/>
      <c r="G571" s="188"/>
      <c r="H571" s="278"/>
      <c r="I571" s="188"/>
      <c r="J571" s="273"/>
      <c r="K571" s="23"/>
      <c r="L571" s="273"/>
      <c r="M571" s="23" t="s">
        <v>6</v>
      </c>
      <c r="N571" s="273"/>
      <c r="P571" s="89"/>
    </row>
    <row r="572" spans="1:19" s="32" customFormat="1" ht="12.75" customHeight="1">
      <c r="A572" s="590"/>
      <c r="B572" s="539" t="s">
        <v>1</v>
      </c>
      <c r="C572" s="613" t="s">
        <v>934</v>
      </c>
      <c r="D572" s="405"/>
      <c r="E572" s="546" t="s">
        <v>740</v>
      </c>
      <c r="F572" s="547"/>
      <c r="G572" s="547"/>
      <c r="H572" s="547"/>
      <c r="I572" s="547"/>
      <c r="J572" s="547"/>
      <c r="K572" s="547"/>
      <c r="L572" s="547"/>
      <c r="M572" s="547"/>
      <c r="N572" s="317"/>
      <c r="O572" s="539" t="s">
        <v>122</v>
      </c>
      <c r="P572" s="541" t="s">
        <v>798</v>
      </c>
      <c r="Q572" s="539" t="s">
        <v>41</v>
      </c>
      <c r="R572" s="683" t="s">
        <v>805</v>
      </c>
      <c r="S572" s="684"/>
    </row>
    <row r="573" spans="1:19" s="32" customFormat="1" ht="12.75" customHeight="1">
      <c r="A573" s="590"/>
      <c r="B573" s="540"/>
      <c r="C573" s="614"/>
      <c r="D573" s="406"/>
      <c r="E573" s="186">
        <v>18</v>
      </c>
      <c r="F573" s="270">
        <v>18</v>
      </c>
      <c r="G573" s="190">
        <v>19</v>
      </c>
      <c r="H573" s="279">
        <v>19</v>
      </c>
      <c r="I573" s="190">
        <v>20</v>
      </c>
      <c r="J573" s="270">
        <v>20</v>
      </c>
      <c r="K573" s="157">
        <v>21</v>
      </c>
      <c r="L573" s="270">
        <v>21</v>
      </c>
      <c r="M573" s="54">
        <v>22</v>
      </c>
      <c r="N573" s="274">
        <v>22</v>
      </c>
      <c r="O573" s="540"/>
      <c r="P573" s="542"/>
      <c r="Q573" s="540"/>
      <c r="R573" s="687"/>
      <c r="S573" s="688"/>
    </row>
    <row r="574" spans="1:19" s="32" customFormat="1" ht="60.75" customHeight="1">
      <c r="A574" s="590"/>
      <c r="B574" s="37" t="s">
        <v>2</v>
      </c>
      <c r="C574" s="409" t="s">
        <v>935</v>
      </c>
      <c r="D574" s="407" t="s">
        <v>4</v>
      </c>
      <c r="E574" s="186" t="s">
        <v>8</v>
      </c>
      <c r="F574" s="274"/>
      <c r="G574" s="186" t="s">
        <v>8</v>
      </c>
      <c r="H574" s="281"/>
      <c r="I574" s="156" t="s">
        <v>9</v>
      </c>
      <c r="J574" s="274"/>
      <c r="K574" s="20" t="s">
        <v>9</v>
      </c>
      <c r="L574" s="293"/>
      <c r="M574" s="52"/>
      <c r="N574" s="293"/>
      <c r="O574" s="34" t="s">
        <v>944</v>
      </c>
      <c r="P574" s="92" t="s">
        <v>944</v>
      </c>
      <c r="Q574" s="530" t="s">
        <v>45</v>
      </c>
      <c r="R574" s="158" t="s">
        <v>357</v>
      </c>
      <c r="S574" s="159"/>
    </row>
    <row r="575" spans="1:19" s="32" customFormat="1" ht="60.75" customHeight="1" thickBot="1">
      <c r="A575" s="648"/>
      <c r="B575" s="410" t="s">
        <v>3</v>
      </c>
      <c r="C575" s="411" t="s">
        <v>936</v>
      </c>
      <c r="D575" s="407" t="s">
        <v>5</v>
      </c>
      <c r="E575" s="186"/>
      <c r="F575" s="274"/>
      <c r="G575" s="186"/>
      <c r="H575" s="281"/>
      <c r="I575" s="186"/>
      <c r="J575" s="274"/>
      <c r="K575" s="20"/>
      <c r="L575" s="274"/>
      <c r="M575" s="20"/>
      <c r="N575" s="320"/>
      <c r="O575" s="36"/>
      <c r="P575" s="93"/>
      <c r="Q575" s="531"/>
      <c r="R575" s="160" t="s">
        <v>359</v>
      </c>
      <c r="S575" s="161" t="s">
        <v>640</v>
      </c>
    </row>
    <row r="576" spans="5:16" s="32" customFormat="1" ht="15" thickBot="1" thickTop="1">
      <c r="E576" s="188"/>
      <c r="F576" s="273"/>
      <c r="G576" s="188"/>
      <c r="H576" s="278"/>
      <c r="I576" s="188"/>
      <c r="J576" s="273"/>
      <c r="K576" s="23"/>
      <c r="L576" s="273"/>
      <c r="M576" s="23"/>
      <c r="N576" s="273"/>
      <c r="P576" s="89"/>
    </row>
    <row r="577" spans="1:16" s="32" customFormat="1" ht="18.75" customHeight="1" thickTop="1">
      <c r="A577" s="607" t="s">
        <v>15</v>
      </c>
      <c r="B577" s="608"/>
      <c r="C577" s="408" t="s">
        <v>614</v>
      </c>
      <c r="E577" s="188"/>
      <c r="F577" s="273"/>
      <c r="G577" s="188"/>
      <c r="H577" s="278"/>
      <c r="I577" s="188"/>
      <c r="J577" s="273"/>
      <c r="K577" s="23"/>
      <c r="L577" s="273"/>
      <c r="M577" s="23" t="s">
        <v>6</v>
      </c>
      <c r="N577" s="273"/>
      <c r="P577" s="89"/>
    </row>
    <row r="578" spans="1:19" s="32" customFormat="1" ht="12.75" customHeight="1">
      <c r="A578" s="590"/>
      <c r="B578" s="539" t="s">
        <v>1</v>
      </c>
      <c r="C578" s="613" t="s">
        <v>943</v>
      </c>
      <c r="D578" s="405"/>
      <c r="E578" s="546" t="s">
        <v>740</v>
      </c>
      <c r="F578" s="547"/>
      <c r="G578" s="547"/>
      <c r="H578" s="547"/>
      <c r="I578" s="547"/>
      <c r="J578" s="547"/>
      <c r="K578" s="547"/>
      <c r="L578" s="547"/>
      <c r="M578" s="547"/>
      <c r="N578" s="317"/>
      <c r="O578" s="539" t="s">
        <v>122</v>
      </c>
      <c r="P578" s="541" t="s">
        <v>798</v>
      </c>
      <c r="Q578" s="539" t="s">
        <v>41</v>
      </c>
      <c r="R578" s="683" t="s">
        <v>805</v>
      </c>
      <c r="S578" s="684"/>
    </row>
    <row r="579" spans="1:19" s="32" customFormat="1" ht="12.75" customHeight="1">
      <c r="A579" s="590"/>
      <c r="B579" s="540"/>
      <c r="C579" s="614"/>
      <c r="D579" s="406"/>
      <c r="E579" s="186">
        <v>18</v>
      </c>
      <c r="F579" s="270">
        <v>18</v>
      </c>
      <c r="G579" s="190">
        <v>19</v>
      </c>
      <c r="H579" s="279">
        <v>19</v>
      </c>
      <c r="I579" s="190">
        <v>20</v>
      </c>
      <c r="J579" s="270">
        <v>20</v>
      </c>
      <c r="K579" s="157">
        <v>21</v>
      </c>
      <c r="L579" s="270">
        <v>21</v>
      </c>
      <c r="M579" s="54">
        <v>22</v>
      </c>
      <c r="N579" s="274">
        <v>22</v>
      </c>
      <c r="O579" s="540"/>
      <c r="P579" s="542"/>
      <c r="Q579" s="540"/>
      <c r="R579" s="687"/>
      <c r="S579" s="688"/>
    </row>
    <row r="580" spans="1:19" s="32" customFormat="1" ht="60.75" customHeight="1">
      <c r="A580" s="590"/>
      <c r="B580" s="37" t="s">
        <v>2</v>
      </c>
      <c r="C580" s="409" t="s">
        <v>935</v>
      </c>
      <c r="D580" s="407" t="s">
        <v>4</v>
      </c>
      <c r="E580" s="186" t="s">
        <v>8</v>
      </c>
      <c r="F580" s="274"/>
      <c r="G580" s="186" t="s">
        <v>8</v>
      </c>
      <c r="H580" s="281"/>
      <c r="I580" s="156" t="s">
        <v>9</v>
      </c>
      <c r="J580" s="274"/>
      <c r="K580" s="20" t="s">
        <v>9</v>
      </c>
      <c r="L580" s="293"/>
      <c r="M580" s="52"/>
      <c r="N580" s="293"/>
      <c r="O580" s="34" t="s">
        <v>944</v>
      </c>
      <c r="P580" s="92" t="s">
        <v>944</v>
      </c>
      <c r="Q580" s="530" t="s">
        <v>45</v>
      </c>
      <c r="R580" s="158" t="s">
        <v>357</v>
      </c>
      <c r="S580" s="159"/>
    </row>
    <row r="581" spans="1:19" s="32" customFormat="1" ht="60.75" customHeight="1" thickBot="1">
      <c r="A581" s="648"/>
      <c r="B581" s="410" t="s">
        <v>3</v>
      </c>
      <c r="C581" s="411" t="s">
        <v>936</v>
      </c>
      <c r="D581" s="407" t="s">
        <v>5</v>
      </c>
      <c r="E581" s="186"/>
      <c r="F581" s="274"/>
      <c r="G581" s="186"/>
      <c r="H581" s="281"/>
      <c r="I581" s="186"/>
      <c r="J581" s="274"/>
      <c r="K581" s="20"/>
      <c r="L581" s="274"/>
      <c r="M581" s="20"/>
      <c r="N581" s="320"/>
      <c r="O581" s="36"/>
      <c r="P581" s="93"/>
      <c r="Q581" s="531"/>
      <c r="R581" s="160" t="s">
        <v>359</v>
      </c>
      <c r="S581" s="161" t="s">
        <v>641</v>
      </c>
    </row>
    <row r="582" spans="1:16" s="32" customFormat="1" ht="15" thickBot="1" thickTop="1">
      <c r="A582" s="42"/>
      <c r="B582" s="43"/>
      <c r="C582" s="44"/>
      <c r="D582" s="45"/>
      <c r="E582" s="195"/>
      <c r="F582" s="272"/>
      <c r="G582" s="195"/>
      <c r="H582" s="283"/>
      <c r="I582" s="195"/>
      <c r="J582" s="272"/>
      <c r="K582" s="26"/>
      <c r="L582" s="272"/>
      <c r="M582" s="26"/>
      <c r="N582" s="272"/>
      <c r="O582" s="46"/>
      <c r="P582" s="90"/>
    </row>
    <row r="583" spans="1:16" s="32" customFormat="1" ht="24" customHeight="1" thickTop="1">
      <c r="A583" s="607" t="s">
        <v>15</v>
      </c>
      <c r="B583" s="608"/>
      <c r="C583" s="408" t="s">
        <v>614</v>
      </c>
      <c r="E583" s="188"/>
      <c r="F583" s="273"/>
      <c r="G583" s="188"/>
      <c r="H583" s="278"/>
      <c r="I583" s="188"/>
      <c r="J583" s="273"/>
      <c r="K583" s="23"/>
      <c r="L583" s="273"/>
      <c r="M583" s="23" t="s">
        <v>6</v>
      </c>
      <c r="N583" s="273"/>
      <c r="P583" s="89"/>
    </row>
    <row r="584" spans="1:19" s="32" customFormat="1" ht="13.5">
      <c r="A584" s="590"/>
      <c r="B584" s="539" t="s">
        <v>1</v>
      </c>
      <c r="C584" s="613" t="s">
        <v>544</v>
      </c>
      <c r="D584" s="405"/>
      <c r="E584" s="546" t="s">
        <v>740</v>
      </c>
      <c r="F584" s="547"/>
      <c r="G584" s="547"/>
      <c r="H584" s="547"/>
      <c r="I584" s="547"/>
      <c r="J584" s="547"/>
      <c r="K584" s="547"/>
      <c r="L584" s="547"/>
      <c r="M584" s="547"/>
      <c r="N584" s="317"/>
      <c r="O584" s="539" t="s">
        <v>122</v>
      </c>
      <c r="P584" s="541" t="s">
        <v>798</v>
      </c>
      <c r="Q584" s="539" t="s">
        <v>41</v>
      </c>
      <c r="R584" s="683" t="s">
        <v>805</v>
      </c>
      <c r="S584" s="684"/>
    </row>
    <row r="585" spans="1:19" s="32" customFormat="1" ht="14.25" customHeight="1">
      <c r="A585" s="590"/>
      <c r="B585" s="540"/>
      <c r="C585" s="614"/>
      <c r="D585" s="406"/>
      <c r="E585" s="186">
        <v>18</v>
      </c>
      <c r="F585" s="270">
        <v>18</v>
      </c>
      <c r="G585" s="190">
        <v>19</v>
      </c>
      <c r="H585" s="279">
        <v>19</v>
      </c>
      <c r="I585" s="190">
        <v>20</v>
      </c>
      <c r="J585" s="270">
        <v>20</v>
      </c>
      <c r="K585" s="157">
        <v>21</v>
      </c>
      <c r="L585" s="270">
        <v>21</v>
      </c>
      <c r="M585" s="54">
        <v>22</v>
      </c>
      <c r="N585" s="274">
        <v>22</v>
      </c>
      <c r="O585" s="540"/>
      <c r="P585" s="542"/>
      <c r="Q585" s="540"/>
      <c r="R585" s="687"/>
      <c r="S585" s="688"/>
    </row>
    <row r="586" spans="1:19" ht="60.75" customHeight="1">
      <c r="A586" s="590"/>
      <c r="B586" s="37" t="s">
        <v>2</v>
      </c>
      <c r="C586" s="409" t="s">
        <v>545</v>
      </c>
      <c r="D586" s="407" t="s">
        <v>4</v>
      </c>
      <c r="E586" s="186" t="s">
        <v>8</v>
      </c>
      <c r="F586" s="274" t="s">
        <v>9</v>
      </c>
      <c r="G586" s="186" t="s">
        <v>9</v>
      </c>
      <c r="H586" s="281"/>
      <c r="I586" s="194"/>
      <c r="J586" s="293"/>
      <c r="K586" s="52"/>
      <c r="L586" s="293"/>
      <c r="M586" s="52"/>
      <c r="N586" s="293"/>
      <c r="O586" s="6" t="s">
        <v>126</v>
      </c>
      <c r="P586" s="621" t="s">
        <v>916</v>
      </c>
      <c r="Q586" s="532" t="s">
        <v>45</v>
      </c>
      <c r="R586" s="158" t="s">
        <v>357</v>
      </c>
      <c r="S586" s="159" t="s">
        <v>928</v>
      </c>
    </row>
    <row r="587" spans="1:19" ht="60.75" customHeight="1" thickBot="1">
      <c r="A587" s="591"/>
      <c r="B587" s="414" t="s">
        <v>3</v>
      </c>
      <c r="C587" s="415" t="s">
        <v>546</v>
      </c>
      <c r="D587" s="412" t="s">
        <v>5</v>
      </c>
      <c r="E587" s="198"/>
      <c r="F587" s="275">
        <v>6355</v>
      </c>
      <c r="G587" s="198"/>
      <c r="H587" s="285">
        <v>7000</v>
      </c>
      <c r="I587" s="198"/>
      <c r="J587" s="275">
        <v>7500</v>
      </c>
      <c r="K587" s="73"/>
      <c r="L587" s="275">
        <v>8000</v>
      </c>
      <c r="M587" s="73"/>
      <c r="N587" s="321">
        <v>8500</v>
      </c>
      <c r="O587" s="51"/>
      <c r="P587" s="622"/>
      <c r="Q587" s="521"/>
      <c r="R587" s="160" t="s">
        <v>359</v>
      </c>
      <c r="S587" s="161" t="s">
        <v>929</v>
      </c>
    </row>
    <row r="588" spans="7:9" ht="15" thickBot="1" thickTop="1">
      <c r="G588" s="188"/>
      <c r="H588" s="278"/>
      <c r="I588" s="188"/>
    </row>
    <row r="589" spans="1:16" s="32" customFormat="1" ht="18.75" customHeight="1" thickTop="1">
      <c r="A589" s="604" t="s">
        <v>15</v>
      </c>
      <c r="B589" s="605"/>
      <c r="C589" s="408" t="s">
        <v>614</v>
      </c>
      <c r="E589" s="188"/>
      <c r="F589" s="273"/>
      <c r="G589" s="188"/>
      <c r="H589" s="278"/>
      <c r="I589" s="188"/>
      <c r="J589" s="273"/>
      <c r="K589" s="23"/>
      <c r="L589" s="273"/>
      <c r="M589" s="23" t="s">
        <v>6</v>
      </c>
      <c r="N589" s="273"/>
      <c r="P589" s="89"/>
    </row>
    <row r="590" spans="1:19" s="32" customFormat="1" ht="12.75" customHeight="1">
      <c r="A590" s="590"/>
      <c r="B590" s="539" t="s">
        <v>1</v>
      </c>
      <c r="C590" s="611" t="s">
        <v>593</v>
      </c>
      <c r="D590" s="405"/>
      <c r="E590" s="546" t="s">
        <v>740</v>
      </c>
      <c r="F590" s="547"/>
      <c r="G590" s="547"/>
      <c r="H590" s="547"/>
      <c r="I590" s="547"/>
      <c r="J590" s="547"/>
      <c r="K590" s="547"/>
      <c r="L590" s="547"/>
      <c r="M590" s="547"/>
      <c r="N590" s="317"/>
      <c r="O590" s="539" t="s">
        <v>122</v>
      </c>
      <c r="P590" s="541" t="s">
        <v>798</v>
      </c>
      <c r="Q590" s="539" t="s">
        <v>41</v>
      </c>
      <c r="R590" s="683" t="s">
        <v>805</v>
      </c>
      <c r="S590" s="684"/>
    </row>
    <row r="591" spans="1:19" s="32" customFormat="1" ht="12.75" customHeight="1">
      <c r="A591" s="590"/>
      <c r="B591" s="540"/>
      <c r="C591" s="612"/>
      <c r="D591" s="406"/>
      <c r="E591" s="186">
        <v>18</v>
      </c>
      <c r="F591" s="270">
        <v>18</v>
      </c>
      <c r="G591" s="190">
        <v>19</v>
      </c>
      <c r="H591" s="279">
        <v>19</v>
      </c>
      <c r="I591" s="190">
        <v>20</v>
      </c>
      <c r="J591" s="270">
        <v>20</v>
      </c>
      <c r="K591" s="157">
        <v>21</v>
      </c>
      <c r="L591" s="270">
        <v>21</v>
      </c>
      <c r="M591" s="54">
        <v>22</v>
      </c>
      <c r="N591" s="274">
        <v>22</v>
      </c>
      <c r="O591" s="540"/>
      <c r="P591" s="542"/>
      <c r="Q591" s="540"/>
      <c r="R591" s="687"/>
      <c r="S591" s="688"/>
    </row>
    <row r="592" spans="1:19" ht="60.75" customHeight="1">
      <c r="A592" s="590"/>
      <c r="B592" s="37" t="s">
        <v>2</v>
      </c>
      <c r="C592" s="423" t="s">
        <v>594</v>
      </c>
      <c r="D592" s="407" t="s">
        <v>4</v>
      </c>
      <c r="E592" s="186" t="s">
        <v>8</v>
      </c>
      <c r="F592" s="274"/>
      <c r="G592" s="156" t="s">
        <v>9</v>
      </c>
      <c r="H592" s="281" t="s">
        <v>8</v>
      </c>
      <c r="I592" s="186" t="s">
        <v>8</v>
      </c>
      <c r="J592" s="293"/>
      <c r="K592" s="52"/>
      <c r="L592" s="293"/>
      <c r="M592" s="52"/>
      <c r="N592" s="293"/>
      <c r="O592" s="5" t="s">
        <v>126</v>
      </c>
      <c r="P592" s="5" t="s">
        <v>819</v>
      </c>
      <c r="Q592" s="573" t="s">
        <v>45</v>
      </c>
      <c r="R592" s="158" t="s">
        <v>357</v>
      </c>
      <c r="S592" s="181" t="s">
        <v>640</v>
      </c>
    </row>
    <row r="593" spans="1:19" ht="60.75" customHeight="1" thickBot="1">
      <c r="A593" s="591"/>
      <c r="B593" s="414" t="s">
        <v>3</v>
      </c>
      <c r="C593" s="424" t="s">
        <v>595</v>
      </c>
      <c r="D593" s="412" t="s">
        <v>5</v>
      </c>
      <c r="E593" s="201"/>
      <c r="F593" s="299"/>
      <c r="G593" s="201"/>
      <c r="H593" s="282"/>
      <c r="I593" s="201">
        <v>1230</v>
      </c>
      <c r="J593" s="299">
        <v>0</v>
      </c>
      <c r="K593" s="53">
        <v>1230</v>
      </c>
      <c r="L593" s="299">
        <v>1230</v>
      </c>
      <c r="M593" s="53">
        <v>1230</v>
      </c>
      <c r="N593" s="319">
        <v>1230</v>
      </c>
      <c r="O593" s="51"/>
      <c r="P593" s="93"/>
      <c r="Q593" s="574"/>
      <c r="R593" s="160" t="s">
        <v>359</v>
      </c>
      <c r="S593" s="161" t="s">
        <v>930</v>
      </c>
    </row>
    <row r="594" spans="1:14" ht="13.5" customHeight="1" thickBot="1" thickTop="1">
      <c r="A594" s="26"/>
      <c r="B594" s="66"/>
      <c r="C594" s="425"/>
      <c r="D594" s="57"/>
      <c r="E594" s="195"/>
      <c r="F594" s="272"/>
      <c r="G594" s="195"/>
      <c r="H594" s="283"/>
      <c r="I594" s="195"/>
      <c r="J594" s="272"/>
      <c r="K594" s="26"/>
      <c r="L594" s="272"/>
      <c r="M594" s="26"/>
      <c r="N594" s="272"/>
    </row>
    <row r="595" spans="1:16" s="32" customFormat="1" ht="18.75" customHeight="1" thickTop="1">
      <c r="A595" s="604" t="s">
        <v>15</v>
      </c>
      <c r="B595" s="605"/>
      <c r="C595" s="408" t="s">
        <v>614</v>
      </c>
      <c r="E595" s="188"/>
      <c r="F595" s="273"/>
      <c r="G595" s="188"/>
      <c r="H595" s="278"/>
      <c r="I595" s="188"/>
      <c r="J595" s="273"/>
      <c r="K595" s="23"/>
      <c r="L595" s="273"/>
      <c r="M595" s="23" t="s">
        <v>6</v>
      </c>
      <c r="N595" s="273"/>
      <c r="P595" s="89"/>
    </row>
    <row r="596" spans="1:19" s="32" customFormat="1" ht="12.75" customHeight="1">
      <c r="A596" s="590"/>
      <c r="B596" s="539" t="s">
        <v>1</v>
      </c>
      <c r="C596" s="611" t="s">
        <v>596</v>
      </c>
      <c r="D596" s="405"/>
      <c r="E596" s="546" t="s">
        <v>740</v>
      </c>
      <c r="F596" s="547"/>
      <c r="G596" s="547"/>
      <c r="H596" s="547"/>
      <c r="I596" s="547"/>
      <c r="J596" s="547"/>
      <c r="K596" s="547"/>
      <c r="L596" s="547"/>
      <c r="M596" s="547"/>
      <c r="N596" s="317"/>
      <c r="O596" s="539" t="s">
        <v>122</v>
      </c>
      <c r="P596" s="541" t="s">
        <v>798</v>
      </c>
      <c r="Q596" s="539" t="s">
        <v>41</v>
      </c>
      <c r="R596" s="683" t="s">
        <v>805</v>
      </c>
      <c r="S596" s="684"/>
    </row>
    <row r="597" spans="1:19" s="32" customFormat="1" ht="12.75" customHeight="1">
      <c r="A597" s="590"/>
      <c r="B597" s="540"/>
      <c r="C597" s="612"/>
      <c r="D597" s="406"/>
      <c r="E597" s="186">
        <v>18</v>
      </c>
      <c r="F597" s="270">
        <v>18</v>
      </c>
      <c r="G597" s="190">
        <v>19</v>
      </c>
      <c r="H597" s="279">
        <v>19</v>
      </c>
      <c r="I597" s="190">
        <v>20</v>
      </c>
      <c r="J597" s="270">
        <v>20</v>
      </c>
      <c r="K597" s="157">
        <v>21</v>
      </c>
      <c r="L597" s="270">
        <v>21</v>
      </c>
      <c r="M597" s="54">
        <v>22</v>
      </c>
      <c r="N597" s="274">
        <v>22</v>
      </c>
      <c r="O597" s="540"/>
      <c r="P597" s="542"/>
      <c r="Q597" s="540"/>
      <c r="R597" s="687"/>
      <c r="S597" s="688"/>
    </row>
    <row r="598" spans="1:19" ht="60.75" customHeight="1">
      <c r="A598" s="590"/>
      <c r="B598" s="37" t="s">
        <v>2</v>
      </c>
      <c r="C598" s="423" t="s">
        <v>597</v>
      </c>
      <c r="D598" s="407" t="s">
        <v>4</v>
      </c>
      <c r="E598" s="186" t="s">
        <v>8</v>
      </c>
      <c r="F598" s="274"/>
      <c r="G598" s="156" t="s">
        <v>9</v>
      </c>
      <c r="H598" s="281" t="s">
        <v>8</v>
      </c>
      <c r="I598" s="186" t="s">
        <v>8</v>
      </c>
      <c r="J598" s="293"/>
      <c r="K598" s="52"/>
      <c r="L598" s="293"/>
      <c r="M598" s="52"/>
      <c r="N598" s="293"/>
      <c r="O598" s="5" t="s">
        <v>126</v>
      </c>
      <c r="P598" s="5" t="s">
        <v>819</v>
      </c>
      <c r="Q598" s="573" t="s">
        <v>45</v>
      </c>
      <c r="R598" s="158" t="s">
        <v>357</v>
      </c>
      <c r="S598" s="181" t="s">
        <v>640</v>
      </c>
    </row>
    <row r="599" spans="1:19" ht="60.75" customHeight="1" thickBot="1">
      <c r="A599" s="591"/>
      <c r="B599" s="414" t="s">
        <v>3</v>
      </c>
      <c r="C599" s="424" t="s">
        <v>598</v>
      </c>
      <c r="D599" s="412" t="s">
        <v>5</v>
      </c>
      <c r="E599" s="201"/>
      <c r="F599" s="299"/>
      <c r="G599" s="201"/>
      <c r="H599" s="282"/>
      <c r="I599" s="201">
        <v>4836</v>
      </c>
      <c r="J599" s="299">
        <v>0</v>
      </c>
      <c r="K599" s="53">
        <v>4836</v>
      </c>
      <c r="L599" s="299">
        <v>4836</v>
      </c>
      <c r="M599" s="53">
        <v>4836</v>
      </c>
      <c r="N599" s="319">
        <v>4836</v>
      </c>
      <c r="O599" s="51"/>
      <c r="P599" s="93"/>
      <c r="Q599" s="574"/>
      <c r="R599" s="160" t="s">
        <v>359</v>
      </c>
      <c r="S599" s="161" t="s">
        <v>930</v>
      </c>
    </row>
    <row r="600" spans="7:9" ht="14.25" thickTop="1">
      <c r="G600" s="188"/>
      <c r="H600" s="278"/>
      <c r="I600" s="188"/>
    </row>
    <row r="601" spans="1:16" s="32" customFormat="1" ht="18.75" customHeight="1">
      <c r="A601" s="545" t="s">
        <v>15</v>
      </c>
      <c r="B601" s="545"/>
      <c r="C601" s="47" t="s">
        <v>614</v>
      </c>
      <c r="E601" s="188"/>
      <c r="F601" s="273"/>
      <c r="G601" s="188"/>
      <c r="H601" s="278"/>
      <c r="I601" s="188"/>
      <c r="J601" s="273"/>
      <c r="K601" s="23"/>
      <c r="L601" s="273"/>
      <c r="M601" s="23" t="s">
        <v>6</v>
      </c>
      <c r="N601" s="273"/>
      <c r="P601" s="89"/>
    </row>
    <row r="602" spans="1:19" s="32" customFormat="1" ht="12.75" customHeight="1">
      <c r="A602" s="535"/>
      <c r="B602" s="539" t="s">
        <v>1</v>
      </c>
      <c r="C602" s="539" t="s">
        <v>948</v>
      </c>
      <c r="D602" s="35"/>
      <c r="E602" s="546" t="s">
        <v>740</v>
      </c>
      <c r="F602" s="547"/>
      <c r="G602" s="547"/>
      <c r="H602" s="547"/>
      <c r="I602" s="547"/>
      <c r="J602" s="547"/>
      <c r="K602" s="547"/>
      <c r="L602" s="547"/>
      <c r="M602" s="547"/>
      <c r="N602" s="317"/>
      <c r="O602" s="539" t="s">
        <v>122</v>
      </c>
      <c r="P602" s="541" t="s">
        <v>798</v>
      </c>
      <c r="Q602" s="539" t="s">
        <v>41</v>
      </c>
      <c r="R602" s="683" t="s">
        <v>805</v>
      </c>
      <c r="S602" s="684"/>
    </row>
    <row r="603" spans="1:19" s="32" customFormat="1" ht="12.75" customHeight="1">
      <c r="A603" s="535"/>
      <c r="B603" s="540"/>
      <c r="C603" s="540"/>
      <c r="D603" s="36"/>
      <c r="E603" s="186">
        <v>18</v>
      </c>
      <c r="F603" s="270">
        <v>18</v>
      </c>
      <c r="G603" s="190">
        <v>19</v>
      </c>
      <c r="H603" s="279">
        <v>19</v>
      </c>
      <c r="I603" s="190">
        <v>20</v>
      </c>
      <c r="J603" s="270">
        <v>20</v>
      </c>
      <c r="K603" s="157">
        <v>21</v>
      </c>
      <c r="L603" s="270">
        <v>21</v>
      </c>
      <c r="M603" s="54">
        <v>22</v>
      </c>
      <c r="N603" s="274">
        <v>22</v>
      </c>
      <c r="O603" s="540"/>
      <c r="P603" s="542"/>
      <c r="Q603" s="540"/>
      <c r="R603" s="690"/>
      <c r="S603" s="691"/>
    </row>
    <row r="604" spans="1:19" s="32" customFormat="1" ht="60.75" customHeight="1">
      <c r="A604" s="535"/>
      <c r="B604" s="37" t="s">
        <v>2</v>
      </c>
      <c r="C604" s="38" t="s">
        <v>190</v>
      </c>
      <c r="D604" s="39" t="s">
        <v>4</v>
      </c>
      <c r="E604" s="186" t="s">
        <v>9</v>
      </c>
      <c r="F604" s="274"/>
      <c r="G604" s="194"/>
      <c r="H604" s="298"/>
      <c r="I604" s="194"/>
      <c r="J604" s="293"/>
      <c r="K604" s="52"/>
      <c r="L604" s="293"/>
      <c r="M604" s="52"/>
      <c r="N604" s="293"/>
      <c r="O604" s="34" t="s">
        <v>950</v>
      </c>
      <c r="P604" s="92" t="s">
        <v>950</v>
      </c>
      <c r="Q604" s="539"/>
      <c r="R604" s="158" t="s">
        <v>357</v>
      </c>
      <c r="S604" s="161" t="s">
        <v>635</v>
      </c>
    </row>
    <row r="605" spans="1:19" s="32" customFormat="1" ht="60.75" customHeight="1">
      <c r="A605" s="535"/>
      <c r="B605" s="37" t="s">
        <v>3</v>
      </c>
      <c r="C605" s="38" t="s">
        <v>949</v>
      </c>
      <c r="D605" s="39" t="s">
        <v>5</v>
      </c>
      <c r="E605" s="186">
        <v>3</v>
      </c>
      <c r="F605" s="274">
        <v>31</v>
      </c>
      <c r="G605" s="186">
        <v>3</v>
      </c>
      <c r="H605" s="281">
        <v>31</v>
      </c>
      <c r="I605" s="186">
        <v>3</v>
      </c>
      <c r="J605" s="274">
        <v>31</v>
      </c>
      <c r="K605" s="20">
        <v>3</v>
      </c>
      <c r="L605" s="274">
        <v>31</v>
      </c>
      <c r="M605" s="20">
        <v>3</v>
      </c>
      <c r="N605" s="320">
        <v>31</v>
      </c>
      <c r="O605" s="36"/>
      <c r="P605" s="93"/>
      <c r="Q605" s="540"/>
      <c r="R605" s="160" t="s">
        <v>359</v>
      </c>
      <c r="S605" s="161"/>
    </row>
    <row r="606" spans="5:16" s="32" customFormat="1" ht="14.25" thickBot="1">
      <c r="E606" s="188"/>
      <c r="F606" s="273"/>
      <c r="G606" s="188"/>
      <c r="H606" s="278"/>
      <c r="I606" s="188"/>
      <c r="J606" s="273"/>
      <c r="K606" s="23"/>
      <c r="L606" s="273"/>
      <c r="M606" s="23"/>
      <c r="N606" s="273"/>
      <c r="P606" s="89"/>
    </row>
    <row r="607" spans="1:16" s="32" customFormat="1" ht="18.75" customHeight="1" thickTop="1">
      <c r="A607" s="607" t="s">
        <v>15</v>
      </c>
      <c r="B607" s="608"/>
      <c r="C607" s="426" t="s">
        <v>614</v>
      </c>
      <c r="D607" s="76"/>
      <c r="E607" s="188"/>
      <c r="F607" s="273"/>
      <c r="G607" s="188"/>
      <c r="H607" s="278"/>
      <c r="I607" s="188"/>
      <c r="J607" s="273"/>
      <c r="K607" s="23"/>
      <c r="L607" s="273"/>
      <c r="M607" s="23" t="s">
        <v>6</v>
      </c>
      <c r="N607" s="273"/>
      <c r="P607" s="89"/>
    </row>
    <row r="608" spans="1:19" s="32" customFormat="1" ht="12.75" customHeight="1">
      <c r="A608" s="590"/>
      <c r="B608" s="539" t="s">
        <v>1</v>
      </c>
      <c r="C608" s="630" t="s">
        <v>91</v>
      </c>
      <c r="D608" s="405"/>
      <c r="E608" s="546" t="s">
        <v>740</v>
      </c>
      <c r="F608" s="547"/>
      <c r="G608" s="547"/>
      <c r="H608" s="547"/>
      <c r="I608" s="547"/>
      <c r="J608" s="547"/>
      <c r="K608" s="547"/>
      <c r="L608" s="547"/>
      <c r="M608" s="547"/>
      <c r="N608" s="317"/>
      <c r="O608" s="539" t="s">
        <v>122</v>
      </c>
      <c r="P608" s="541" t="s">
        <v>798</v>
      </c>
      <c r="Q608" s="539" t="s">
        <v>41</v>
      </c>
      <c r="R608" s="683" t="s">
        <v>805</v>
      </c>
      <c r="S608" s="684"/>
    </row>
    <row r="609" spans="1:19" s="32" customFormat="1" ht="12.75" customHeight="1">
      <c r="A609" s="590"/>
      <c r="B609" s="540"/>
      <c r="C609" s="631"/>
      <c r="D609" s="406"/>
      <c r="E609" s="186">
        <v>18</v>
      </c>
      <c r="F609" s="270">
        <v>18</v>
      </c>
      <c r="G609" s="190">
        <v>19</v>
      </c>
      <c r="H609" s="279">
        <v>19</v>
      </c>
      <c r="I609" s="190">
        <v>20</v>
      </c>
      <c r="J609" s="270">
        <v>20</v>
      </c>
      <c r="K609" s="157">
        <v>21</v>
      </c>
      <c r="L609" s="270">
        <v>21</v>
      </c>
      <c r="M609" s="54">
        <v>22</v>
      </c>
      <c r="N609" s="274">
        <v>22</v>
      </c>
      <c r="O609" s="540"/>
      <c r="P609" s="542"/>
      <c r="Q609" s="540"/>
      <c r="R609" s="687"/>
      <c r="S609" s="688"/>
    </row>
    <row r="610" spans="1:19" ht="69.75" customHeight="1">
      <c r="A610" s="590"/>
      <c r="B610" s="37" t="s">
        <v>2</v>
      </c>
      <c r="C610" s="427" t="s">
        <v>92</v>
      </c>
      <c r="D610" s="412" t="s">
        <v>4</v>
      </c>
      <c r="E610" s="186" t="s">
        <v>8</v>
      </c>
      <c r="F610" s="274"/>
      <c r="G610" s="186"/>
      <c r="H610" s="281"/>
      <c r="I610" s="186"/>
      <c r="J610" s="274"/>
      <c r="K610" s="20"/>
      <c r="L610" s="274"/>
      <c r="M610" s="20"/>
      <c r="N610" s="274"/>
      <c r="O610" s="24" t="s">
        <v>651</v>
      </c>
      <c r="P610" s="92" t="s">
        <v>651</v>
      </c>
      <c r="Q610" s="543"/>
      <c r="R610" s="158" t="s">
        <v>357</v>
      </c>
      <c r="S610" s="161" t="s">
        <v>779</v>
      </c>
    </row>
    <row r="611" spans="1:19" ht="64.5" customHeight="1" thickBot="1">
      <c r="A611" s="591"/>
      <c r="B611" s="414" t="s">
        <v>3</v>
      </c>
      <c r="C611" s="428" t="s">
        <v>93</v>
      </c>
      <c r="D611" s="412" t="s">
        <v>5</v>
      </c>
      <c r="E611" s="186"/>
      <c r="F611" s="274"/>
      <c r="G611" s="186"/>
      <c r="H611" s="281"/>
      <c r="I611" s="186"/>
      <c r="J611" s="274"/>
      <c r="K611" s="20"/>
      <c r="L611" s="274"/>
      <c r="M611" s="20"/>
      <c r="N611" s="320"/>
      <c r="O611" s="51"/>
      <c r="P611" s="93"/>
      <c r="Q611" s="544"/>
      <c r="R611" s="160" t="s">
        <v>359</v>
      </c>
      <c r="S611" s="161"/>
    </row>
    <row r="612" spans="7:9" ht="14.25" thickTop="1">
      <c r="G612" s="188"/>
      <c r="H612" s="278"/>
      <c r="I612" s="188"/>
    </row>
    <row r="613" spans="1:16" s="32" customFormat="1" ht="18.75" customHeight="1">
      <c r="A613" s="545" t="s">
        <v>15</v>
      </c>
      <c r="B613" s="545"/>
      <c r="C613" s="47" t="s">
        <v>810</v>
      </c>
      <c r="E613" s="188"/>
      <c r="F613" s="273"/>
      <c r="G613" s="188"/>
      <c r="H613" s="278"/>
      <c r="I613" s="188"/>
      <c r="J613" s="273"/>
      <c r="K613" s="23"/>
      <c r="L613" s="273"/>
      <c r="M613" s="23" t="s">
        <v>6</v>
      </c>
      <c r="N613" s="273"/>
      <c r="P613" s="89"/>
    </row>
    <row r="614" spans="1:19" s="32" customFormat="1" ht="12.75" customHeight="1">
      <c r="A614" s="535"/>
      <c r="B614" s="539" t="s">
        <v>1</v>
      </c>
      <c r="C614" s="539" t="s">
        <v>252</v>
      </c>
      <c r="D614" s="35"/>
      <c r="E614" s="546" t="s">
        <v>740</v>
      </c>
      <c r="F614" s="547"/>
      <c r="G614" s="547"/>
      <c r="H614" s="547"/>
      <c r="I614" s="547"/>
      <c r="J614" s="547"/>
      <c r="K614" s="547"/>
      <c r="L614" s="547"/>
      <c r="M614" s="547"/>
      <c r="N614" s="317"/>
      <c r="O614" s="539" t="s">
        <v>122</v>
      </c>
      <c r="P614" s="541" t="s">
        <v>798</v>
      </c>
      <c r="Q614" s="539" t="s">
        <v>41</v>
      </c>
      <c r="R614" s="683" t="s">
        <v>805</v>
      </c>
      <c r="S614" s="684"/>
    </row>
    <row r="615" spans="1:19" s="32" customFormat="1" ht="12.75" customHeight="1">
      <c r="A615" s="535"/>
      <c r="B615" s="540"/>
      <c r="C615" s="540"/>
      <c r="D615" s="36"/>
      <c r="E615" s="186">
        <v>18</v>
      </c>
      <c r="F615" s="270">
        <v>18</v>
      </c>
      <c r="G615" s="190">
        <v>19</v>
      </c>
      <c r="H615" s="279">
        <v>19</v>
      </c>
      <c r="I615" s="190">
        <v>20</v>
      </c>
      <c r="J615" s="270">
        <v>20</v>
      </c>
      <c r="K615" s="157">
        <v>21</v>
      </c>
      <c r="L615" s="270">
        <v>21</v>
      </c>
      <c r="M615" s="54">
        <v>22</v>
      </c>
      <c r="N615" s="274">
        <v>22</v>
      </c>
      <c r="O615" s="540"/>
      <c r="P615" s="542"/>
      <c r="Q615" s="540"/>
      <c r="R615" s="687"/>
      <c r="S615" s="688"/>
    </row>
    <row r="616" spans="1:19" s="32" customFormat="1" ht="60.75" customHeight="1">
      <c r="A616" s="535"/>
      <c r="B616" s="37" t="s">
        <v>2</v>
      </c>
      <c r="C616" s="38" t="s">
        <v>254</v>
      </c>
      <c r="D616" s="39" t="s">
        <v>4</v>
      </c>
      <c r="E616" s="186" t="s">
        <v>9</v>
      </c>
      <c r="F616" s="274"/>
      <c r="G616" s="194"/>
      <c r="H616" s="298"/>
      <c r="I616" s="194"/>
      <c r="J616" s="293"/>
      <c r="K616" s="52"/>
      <c r="L616" s="293"/>
      <c r="M616" s="52"/>
      <c r="N616" s="293"/>
      <c r="O616" s="34" t="s">
        <v>191</v>
      </c>
      <c r="P616" s="92" t="s">
        <v>191</v>
      </c>
      <c r="Q616" s="530" t="s">
        <v>45</v>
      </c>
      <c r="R616" s="158" t="s">
        <v>357</v>
      </c>
      <c r="S616" s="181"/>
    </row>
    <row r="617" spans="1:19" s="32" customFormat="1" ht="60.75" customHeight="1">
      <c r="A617" s="535"/>
      <c r="B617" s="37" t="s">
        <v>3</v>
      </c>
      <c r="C617" s="38" t="s">
        <v>327</v>
      </c>
      <c r="D617" s="39" t="s">
        <v>5</v>
      </c>
      <c r="E617" s="186"/>
      <c r="F617" s="274"/>
      <c r="G617" s="186">
        <v>72</v>
      </c>
      <c r="H617" s="281">
        <v>0</v>
      </c>
      <c r="I617" s="186">
        <v>72</v>
      </c>
      <c r="J617" s="274">
        <v>0</v>
      </c>
      <c r="K617" s="20">
        <v>72</v>
      </c>
      <c r="L617" s="274">
        <v>0</v>
      </c>
      <c r="M617" s="20">
        <v>72</v>
      </c>
      <c r="N617" s="320">
        <v>0</v>
      </c>
      <c r="O617" s="36"/>
      <c r="P617" s="93"/>
      <c r="Q617" s="531"/>
      <c r="R617" s="160" t="s">
        <v>359</v>
      </c>
      <c r="S617" s="161"/>
    </row>
    <row r="618" spans="1:16" s="32" customFormat="1" ht="13.5">
      <c r="A618" s="62"/>
      <c r="B618" s="69"/>
      <c r="C618" s="61"/>
      <c r="D618" s="45"/>
      <c r="E618" s="195"/>
      <c r="F618" s="272"/>
      <c r="G618" s="195"/>
      <c r="H618" s="283"/>
      <c r="I618" s="195"/>
      <c r="J618" s="272"/>
      <c r="K618" s="26"/>
      <c r="L618" s="272"/>
      <c r="M618" s="26"/>
      <c r="N618" s="272"/>
      <c r="O618" s="46"/>
      <c r="P618" s="90"/>
    </row>
    <row r="619" spans="1:16" s="32" customFormat="1" ht="21.75" customHeight="1">
      <c r="A619" s="535" t="s">
        <v>15</v>
      </c>
      <c r="B619" s="535"/>
      <c r="C619" s="47" t="s">
        <v>810</v>
      </c>
      <c r="E619" s="188"/>
      <c r="F619" s="273"/>
      <c r="G619" s="188"/>
      <c r="H619" s="278"/>
      <c r="I619" s="188"/>
      <c r="J619" s="273"/>
      <c r="K619" s="23"/>
      <c r="L619" s="273"/>
      <c r="M619" s="23" t="s">
        <v>6</v>
      </c>
      <c r="N619" s="273"/>
      <c r="P619" s="89"/>
    </row>
    <row r="620" spans="1:19" s="32" customFormat="1" ht="13.5">
      <c r="A620" s="535"/>
      <c r="B620" s="539" t="s">
        <v>1</v>
      </c>
      <c r="C620" s="539" t="s">
        <v>914</v>
      </c>
      <c r="D620" s="35"/>
      <c r="E620" s="546" t="s">
        <v>740</v>
      </c>
      <c r="F620" s="547"/>
      <c r="G620" s="547"/>
      <c r="H620" s="547"/>
      <c r="I620" s="547"/>
      <c r="J620" s="547"/>
      <c r="K620" s="547"/>
      <c r="L620" s="547"/>
      <c r="M620" s="547"/>
      <c r="N620" s="317"/>
      <c r="O620" s="539" t="s">
        <v>122</v>
      </c>
      <c r="P620" s="541" t="s">
        <v>798</v>
      </c>
      <c r="Q620" s="539" t="s">
        <v>41</v>
      </c>
      <c r="R620" s="683" t="s">
        <v>805</v>
      </c>
      <c r="S620" s="684"/>
    </row>
    <row r="621" spans="1:19" s="32" customFormat="1" ht="13.5">
      <c r="A621" s="535"/>
      <c r="B621" s="540"/>
      <c r="C621" s="540"/>
      <c r="D621" s="36"/>
      <c r="E621" s="186">
        <v>18</v>
      </c>
      <c r="F621" s="270">
        <v>18</v>
      </c>
      <c r="G621" s="190">
        <v>19</v>
      </c>
      <c r="H621" s="279">
        <v>19</v>
      </c>
      <c r="I621" s="190">
        <v>20</v>
      </c>
      <c r="J621" s="270">
        <v>20</v>
      </c>
      <c r="K621" s="157">
        <v>21</v>
      </c>
      <c r="L621" s="270">
        <v>21</v>
      </c>
      <c r="M621" s="54">
        <v>22</v>
      </c>
      <c r="N621" s="274">
        <v>22</v>
      </c>
      <c r="O621" s="540"/>
      <c r="P621" s="542"/>
      <c r="Q621" s="540"/>
      <c r="R621" s="687"/>
      <c r="S621" s="688"/>
    </row>
    <row r="622" spans="1:19" ht="60.75" customHeight="1">
      <c r="A622" s="535"/>
      <c r="B622" s="37" t="s">
        <v>2</v>
      </c>
      <c r="C622" s="38" t="s">
        <v>915</v>
      </c>
      <c r="D622" s="39" t="s">
        <v>4</v>
      </c>
      <c r="E622" s="156" t="s">
        <v>8</v>
      </c>
      <c r="F622" s="288" t="s">
        <v>539</v>
      </c>
      <c r="G622" s="209"/>
      <c r="H622" s="336" t="s">
        <v>540</v>
      </c>
      <c r="I622" s="209"/>
      <c r="J622" s="311" t="s">
        <v>541</v>
      </c>
      <c r="K622" s="217"/>
      <c r="L622" s="311" t="s">
        <v>542</v>
      </c>
      <c r="M622" s="217"/>
      <c r="N622" s="311" t="s">
        <v>547</v>
      </c>
      <c r="O622" s="6" t="s">
        <v>538</v>
      </c>
      <c r="P622" s="6" t="s">
        <v>916</v>
      </c>
      <c r="Q622" s="532" t="s">
        <v>45</v>
      </c>
      <c r="R622" s="158" t="s">
        <v>357</v>
      </c>
      <c r="S622" s="159" t="s">
        <v>536</v>
      </c>
    </row>
    <row r="623" spans="1:19" ht="60.75" customHeight="1">
      <c r="A623" s="545"/>
      <c r="B623" s="48" t="s">
        <v>3</v>
      </c>
      <c r="C623" s="49"/>
      <c r="D623" s="50" t="s">
        <v>5</v>
      </c>
      <c r="E623" s="186"/>
      <c r="F623" s="274">
        <v>135</v>
      </c>
      <c r="G623" s="186"/>
      <c r="H623" s="281">
        <v>92</v>
      </c>
      <c r="I623" s="186"/>
      <c r="J623" s="274">
        <v>68</v>
      </c>
      <c r="K623" s="20"/>
      <c r="L623" s="274">
        <v>56</v>
      </c>
      <c r="M623" s="20"/>
      <c r="N623" s="320">
        <v>44</v>
      </c>
      <c r="O623" s="51"/>
      <c r="P623" s="93"/>
      <c r="Q623" s="521"/>
      <c r="R623" s="160" t="s">
        <v>359</v>
      </c>
      <c r="S623" s="161" t="s">
        <v>537</v>
      </c>
    </row>
    <row r="624" spans="7:9" ht="13.5">
      <c r="G624" s="188"/>
      <c r="H624" s="278"/>
      <c r="I624" s="188"/>
    </row>
    <row r="625" spans="1:16" ht="24">
      <c r="A625" s="554" t="s">
        <v>587</v>
      </c>
      <c r="B625" s="555"/>
      <c r="C625" s="556"/>
      <c r="D625" s="566">
        <v>605</v>
      </c>
      <c r="E625" s="567"/>
      <c r="F625" s="291"/>
      <c r="G625" s="195"/>
      <c r="H625" s="283"/>
      <c r="I625" s="195"/>
      <c r="J625" s="272"/>
      <c r="K625" s="26"/>
      <c r="L625" s="272"/>
      <c r="M625" s="26"/>
      <c r="N625" s="272"/>
      <c r="O625" s="27"/>
      <c r="P625" s="90"/>
    </row>
    <row r="626" spans="3:14" ht="13.5">
      <c r="C626" s="537" t="s">
        <v>146</v>
      </c>
      <c r="D626" s="538"/>
      <c r="E626" s="190" t="s">
        <v>53</v>
      </c>
      <c r="F626" s="270" t="s">
        <v>609</v>
      </c>
      <c r="G626" s="190" t="s">
        <v>214</v>
      </c>
      <c r="H626" s="279" t="s">
        <v>51</v>
      </c>
      <c r="I626" s="190" t="s">
        <v>215</v>
      </c>
      <c r="J626" s="270" t="s">
        <v>49</v>
      </c>
      <c r="K626" s="157" t="s">
        <v>216</v>
      </c>
      <c r="L626" s="270" t="s">
        <v>612</v>
      </c>
      <c r="M626" s="157" t="s">
        <v>217</v>
      </c>
      <c r="N626" s="270" t="s">
        <v>610</v>
      </c>
    </row>
    <row r="627" spans="3:14" ht="13.5">
      <c r="C627" s="29"/>
      <c r="D627" s="30"/>
      <c r="E627" s="191">
        <f aca="true" t="shared" si="17" ref="E627:N627">SUM(E632,E638,E644)</f>
        <v>0</v>
      </c>
      <c r="F627" s="271">
        <f t="shared" si="17"/>
        <v>32886</v>
      </c>
      <c r="G627" s="191">
        <f t="shared" si="17"/>
        <v>100</v>
      </c>
      <c r="H627" s="314">
        <f t="shared" si="17"/>
        <v>0</v>
      </c>
      <c r="I627" s="191">
        <f t="shared" si="17"/>
        <v>100</v>
      </c>
      <c r="J627" s="271">
        <f t="shared" si="17"/>
        <v>0</v>
      </c>
      <c r="K627" s="25">
        <f t="shared" si="17"/>
        <v>100</v>
      </c>
      <c r="L627" s="271">
        <f t="shared" si="17"/>
        <v>0</v>
      </c>
      <c r="M627" s="25">
        <f t="shared" si="17"/>
        <v>100</v>
      </c>
      <c r="N627" s="271">
        <f t="shared" si="17"/>
        <v>0</v>
      </c>
    </row>
    <row r="628" spans="1:16" s="32" customFormat="1" ht="18.75" customHeight="1">
      <c r="A628" s="545" t="s">
        <v>15</v>
      </c>
      <c r="B628" s="545"/>
      <c r="C628" s="47" t="s">
        <v>587</v>
      </c>
      <c r="E628" s="188"/>
      <c r="F628" s="273"/>
      <c r="G628" s="188"/>
      <c r="H628" s="278"/>
      <c r="I628" s="188"/>
      <c r="J628" s="273"/>
      <c r="K628" s="23"/>
      <c r="L628" s="273"/>
      <c r="M628" s="23" t="s">
        <v>6</v>
      </c>
      <c r="N628" s="273"/>
      <c r="P628" s="89"/>
    </row>
    <row r="629" spans="1:19" s="32" customFormat="1" ht="12.75" customHeight="1">
      <c r="A629" s="535"/>
      <c r="B629" s="539" t="s">
        <v>1</v>
      </c>
      <c r="C629" s="539" t="s">
        <v>587</v>
      </c>
      <c r="D629" s="35"/>
      <c r="E629" s="546" t="s">
        <v>740</v>
      </c>
      <c r="F629" s="547"/>
      <c r="G629" s="547"/>
      <c r="H629" s="547"/>
      <c r="I629" s="547"/>
      <c r="J629" s="547"/>
      <c r="K629" s="547"/>
      <c r="L629" s="547"/>
      <c r="M629" s="547"/>
      <c r="N629" s="317"/>
      <c r="O629" s="539" t="s">
        <v>122</v>
      </c>
      <c r="P629" s="541" t="s">
        <v>798</v>
      </c>
      <c r="Q629" s="539" t="s">
        <v>41</v>
      </c>
      <c r="R629" s="603" t="s">
        <v>805</v>
      </c>
      <c r="S629" s="603"/>
    </row>
    <row r="630" spans="1:19" s="32" customFormat="1" ht="12.75" customHeight="1">
      <c r="A630" s="535"/>
      <c r="B630" s="540"/>
      <c r="C630" s="540"/>
      <c r="D630" s="36"/>
      <c r="E630" s="186">
        <v>18</v>
      </c>
      <c r="F630" s="270">
        <v>18</v>
      </c>
      <c r="G630" s="190">
        <v>19</v>
      </c>
      <c r="H630" s="279">
        <v>19</v>
      </c>
      <c r="I630" s="190">
        <v>20</v>
      </c>
      <c r="J630" s="270">
        <v>20</v>
      </c>
      <c r="K630" s="157">
        <v>21</v>
      </c>
      <c r="L630" s="270">
        <v>21</v>
      </c>
      <c r="M630" s="54">
        <v>22</v>
      </c>
      <c r="N630" s="274">
        <v>22</v>
      </c>
      <c r="O630" s="540"/>
      <c r="P630" s="542"/>
      <c r="Q630" s="540"/>
      <c r="R630" s="603"/>
      <c r="S630" s="603"/>
    </row>
    <row r="631" spans="1:19" s="32" customFormat="1" ht="60.75" customHeight="1">
      <c r="A631" s="535"/>
      <c r="B631" s="37" t="s">
        <v>2</v>
      </c>
      <c r="C631" s="38" t="s">
        <v>426</v>
      </c>
      <c r="D631" s="39" t="s">
        <v>4</v>
      </c>
      <c r="E631" s="156" t="s">
        <v>8</v>
      </c>
      <c r="F631" s="274" t="s">
        <v>9</v>
      </c>
      <c r="G631" s="186" t="s">
        <v>9</v>
      </c>
      <c r="H631" s="298"/>
      <c r="I631" s="194"/>
      <c r="J631" s="293"/>
      <c r="K631" s="52"/>
      <c r="L631" s="293"/>
      <c r="M631" s="52"/>
      <c r="N631" s="293"/>
      <c r="O631" s="34" t="s">
        <v>702</v>
      </c>
      <c r="P631" s="92" t="s">
        <v>702</v>
      </c>
      <c r="Q631" s="530" t="s">
        <v>42</v>
      </c>
      <c r="R631" s="235" t="s">
        <v>357</v>
      </c>
      <c r="S631" s="162" t="s">
        <v>665</v>
      </c>
    </row>
    <row r="632" spans="1:19" s="32" customFormat="1" ht="60.75" customHeight="1">
      <c r="A632" s="535"/>
      <c r="B632" s="37" t="s">
        <v>3</v>
      </c>
      <c r="C632" s="38" t="s">
        <v>173</v>
      </c>
      <c r="D632" s="39" t="s">
        <v>5</v>
      </c>
      <c r="E632" s="198"/>
      <c r="F632" s="275">
        <v>32886</v>
      </c>
      <c r="G632" s="198"/>
      <c r="H632" s="285"/>
      <c r="I632" s="198"/>
      <c r="J632" s="275"/>
      <c r="K632" s="73"/>
      <c r="L632" s="275"/>
      <c r="M632" s="73"/>
      <c r="N632" s="321"/>
      <c r="O632" s="36"/>
      <c r="P632" s="93"/>
      <c r="Q632" s="531"/>
      <c r="R632" s="160" t="s">
        <v>359</v>
      </c>
      <c r="S632" s="161" t="s">
        <v>666</v>
      </c>
    </row>
    <row r="633" spans="1:16" s="32" customFormat="1" ht="13.5">
      <c r="A633" s="58"/>
      <c r="B633" s="59"/>
      <c r="C633" s="60"/>
      <c r="D633" s="45"/>
      <c r="E633" s="195"/>
      <c r="F633" s="272"/>
      <c r="G633" s="195"/>
      <c r="H633" s="283"/>
      <c r="I633" s="195"/>
      <c r="J633" s="272"/>
      <c r="K633" s="26"/>
      <c r="L633" s="272"/>
      <c r="M633" s="26"/>
      <c r="N633" s="272"/>
      <c r="P633" s="89"/>
    </row>
    <row r="634" spans="1:16" s="32" customFormat="1" ht="18.75" customHeight="1">
      <c r="A634" s="535" t="s">
        <v>15</v>
      </c>
      <c r="B634" s="535"/>
      <c r="C634" s="47" t="s">
        <v>587</v>
      </c>
      <c r="E634" s="188"/>
      <c r="F634" s="273"/>
      <c r="G634" s="188"/>
      <c r="H634" s="278"/>
      <c r="I634" s="188"/>
      <c r="J634" s="273"/>
      <c r="K634" s="23"/>
      <c r="L634" s="273"/>
      <c r="M634" s="23" t="s">
        <v>6</v>
      </c>
      <c r="N634" s="273"/>
      <c r="P634" s="89"/>
    </row>
    <row r="635" spans="1:19" s="32" customFormat="1" ht="12.75" customHeight="1">
      <c r="A635" s="535"/>
      <c r="B635" s="539" t="s">
        <v>1</v>
      </c>
      <c r="C635" s="539" t="s">
        <v>576</v>
      </c>
      <c r="D635" s="35"/>
      <c r="E635" s="546" t="s">
        <v>740</v>
      </c>
      <c r="F635" s="547"/>
      <c r="G635" s="547"/>
      <c r="H635" s="547"/>
      <c r="I635" s="547"/>
      <c r="J635" s="547"/>
      <c r="K635" s="547"/>
      <c r="L635" s="547"/>
      <c r="M635" s="547"/>
      <c r="N635" s="317"/>
      <c r="O635" s="539" t="s">
        <v>122</v>
      </c>
      <c r="P635" s="541" t="s">
        <v>798</v>
      </c>
      <c r="Q635" s="539" t="s">
        <v>41</v>
      </c>
      <c r="R635" s="603" t="s">
        <v>805</v>
      </c>
      <c r="S635" s="603"/>
    </row>
    <row r="636" spans="1:19" s="32" customFormat="1" ht="12.75" customHeight="1">
      <c r="A636" s="535"/>
      <c r="B636" s="540"/>
      <c r="C636" s="540"/>
      <c r="D636" s="36"/>
      <c r="E636" s="186">
        <v>18</v>
      </c>
      <c r="F636" s="270">
        <v>18</v>
      </c>
      <c r="G636" s="190">
        <v>19</v>
      </c>
      <c r="H636" s="279">
        <v>19</v>
      </c>
      <c r="I636" s="190">
        <v>20</v>
      </c>
      <c r="J636" s="270">
        <v>20</v>
      </c>
      <c r="K636" s="157">
        <v>21</v>
      </c>
      <c r="L636" s="270">
        <v>21</v>
      </c>
      <c r="M636" s="54">
        <v>22</v>
      </c>
      <c r="N636" s="274">
        <v>22</v>
      </c>
      <c r="O636" s="540"/>
      <c r="P636" s="542"/>
      <c r="Q636" s="540"/>
      <c r="R636" s="603"/>
      <c r="S636" s="603"/>
    </row>
    <row r="637" spans="1:19" ht="60.75" customHeight="1">
      <c r="A637" s="535"/>
      <c r="B637" s="37" t="s">
        <v>2</v>
      </c>
      <c r="C637" s="38" t="s">
        <v>577</v>
      </c>
      <c r="D637" s="39" t="s">
        <v>4</v>
      </c>
      <c r="E637" s="186" t="s">
        <v>8</v>
      </c>
      <c r="F637" s="274"/>
      <c r="G637" s="194"/>
      <c r="H637" s="298"/>
      <c r="I637" s="194"/>
      <c r="J637" s="293"/>
      <c r="K637" s="52"/>
      <c r="L637" s="293"/>
      <c r="M637" s="52"/>
      <c r="N637" s="293"/>
      <c r="O637" s="5" t="s">
        <v>702</v>
      </c>
      <c r="P637" s="5" t="s">
        <v>1003</v>
      </c>
      <c r="Q637" s="532" t="s">
        <v>42</v>
      </c>
      <c r="R637" s="235" t="s">
        <v>357</v>
      </c>
      <c r="S637" s="162"/>
    </row>
    <row r="638" spans="1:19" ht="60.75" customHeight="1">
      <c r="A638" s="545"/>
      <c r="B638" s="48" t="s">
        <v>3</v>
      </c>
      <c r="C638" s="49" t="s">
        <v>578</v>
      </c>
      <c r="D638" s="50" t="s">
        <v>5</v>
      </c>
      <c r="E638" s="199"/>
      <c r="F638" s="274">
        <v>0</v>
      </c>
      <c r="G638" s="199">
        <v>100</v>
      </c>
      <c r="H638" s="281"/>
      <c r="I638" s="199">
        <v>100</v>
      </c>
      <c r="J638" s="274"/>
      <c r="K638" s="22">
        <v>100</v>
      </c>
      <c r="L638" s="274"/>
      <c r="M638" s="22">
        <v>100</v>
      </c>
      <c r="N638" s="320"/>
      <c r="O638" s="51"/>
      <c r="P638" s="93"/>
      <c r="Q638" s="521"/>
      <c r="R638" s="160" t="s">
        <v>359</v>
      </c>
      <c r="S638" s="161"/>
    </row>
    <row r="639" spans="7:9" ht="13.5">
      <c r="G639" s="188"/>
      <c r="H639" s="278"/>
      <c r="I639" s="188"/>
    </row>
    <row r="640" spans="1:16" s="32" customFormat="1" ht="18.75" customHeight="1">
      <c r="A640" s="545" t="s">
        <v>15</v>
      </c>
      <c r="B640" s="545"/>
      <c r="C640" s="47" t="s">
        <v>587</v>
      </c>
      <c r="E640" s="188"/>
      <c r="F640" s="273"/>
      <c r="G640" s="188"/>
      <c r="H640" s="278"/>
      <c r="I640" s="188"/>
      <c r="J640" s="273"/>
      <c r="K640" s="23"/>
      <c r="L640" s="273"/>
      <c r="M640" s="23" t="s">
        <v>6</v>
      </c>
      <c r="N640" s="273"/>
      <c r="P640" s="89"/>
    </row>
    <row r="641" spans="1:19" s="32" customFormat="1" ht="12.75" customHeight="1">
      <c r="A641" s="535"/>
      <c r="B641" s="539" t="s">
        <v>1</v>
      </c>
      <c r="C641" s="609" t="s">
        <v>588</v>
      </c>
      <c r="D641" s="35"/>
      <c r="E641" s="546" t="s">
        <v>740</v>
      </c>
      <c r="F641" s="547"/>
      <c r="G641" s="547"/>
      <c r="H641" s="547"/>
      <c r="I641" s="547"/>
      <c r="J641" s="547"/>
      <c r="K641" s="547"/>
      <c r="L641" s="547"/>
      <c r="M641" s="547"/>
      <c r="N641" s="317"/>
      <c r="O641" s="539" t="s">
        <v>122</v>
      </c>
      <c r="P641" s="541" t="s">
        <v>798</v>
      </c>
      <c r="Q641" s="539" t="s">
        <v>41</v>
      </c>
      <c r="R641" s="603" t="s">
        <v>805</v>
      </c>
      <c r="S641" s="603"/>
    </row>
    <row r="642" spans="1:19" s="32" customFormat="1" ht="12.75" customHeight="1">
      <c r="A642" s="535"/>
      <c r="B642" s="540"/>
      <c r="C642" s="610"/>
      <c r="D642" s="36"/>
      <c r="E642" s="186">
        <v>18</v>
      </c>
      <c r="F642" s="270">
        <v>18</v>
      </c>
      <c r="G642" s="190">
        <v>19</v>
      </c>
      <c r="H642" s="279">
        <v>19</v>
      </c>
      <c r="I642" s="190">
        <v>20</v>
      </c>
      <c r="J642" s="270">
        <v>20</v>
      </c>
      <c r="K642" s="157">
        <v>21</v>
      </c>
      <c r="L642" s="270">
        <v>21</v>
      </c>
      <c r="M642" s="54">
        <v>22</v>
      </c>
      <c r="N642" s="274">
        <v>22</v>
      </c>
      <c r="O642" s="540"/>
      <c r="P642" s="542"/>
      <c r="Q642" s="540"/>
      <c r="R642" s="603"/>
      <c r="S642" s="603"/>
    </row>
    <row r="643" spans="1:19" ht="60.75" customHeight="1">
      <c r="A643" s="535"/>
      <c r="B643" s="37" t="s">
        <v>2</v>
      </c>
      <c r="C643" s="38" t="s">
        <v>385</v>
      </c>
      <c r="D643" s="39" t="s">
        <v>4</v>
      </c>
      <c r="E643" s="186" t="s">
        <v>8</v>
      </c>
      <c r="F643" s="274"/>
      <c r="G643" s="194"/>
      <c r="H643" s="298"/>
      <c r="I643" s="194"/>
      <c r="J643" s="293"/>
      <c r="K643" s="52"/>
      <c r="L643" s="293"/>
      <c r="M643" s="52"/>
      <c r="N643" s="293"/>
      <c r="O643" s="5" t="s">
        <v>933</v>
      </c>
      <c r="P643" s="5" t="s">
        <v>387</v>
      </c>
      <c r="Q643" s="532" t="s">
        <v>42</v>
      </c>
      <c r="R643" s="235" t="s">
        <v>357</v>
      </c>
      <c r="S643" s="177" t="s">
        <v>350</v>
      </c>
    </row>
    <row r="644" spans="1:19" ht="60.75" customHeight="1">
      <c r="A644" s="545"/>
      <c r="B644" s="48" t="s">
        <v>3</v>
      </c>
      <c r="C644" s="49" t="s">
        <v>386</v>
      </c>
      <c r="D644" s="50" t="s">
        <v>5</v>
      </c>
      <c r="E644" s="186"/>
      <c r="F644" s="274"/>
      <c r="G644" s="186"/>
      <c r="H644" s="281"/>
      <c r="I644" s="186"/>
      <c r="J644" s="274"/>
      <c r="K644" s="20"/>
      <c r="L644" s="274"/>
      <c r="M644" s="20"/>
      <c r="N644" s="320"/>
      <c r="O644" s="51"/>
      <c r="P644" s="93"/>
      <c r="Q644" s="521"/>
      <c r="R644" s="160" t="s">
        <v>359</v>
      </c>
      <c r="S644" s="161" t="s">
        <v>351</v>
      </c>
    </row>
    <row r="645" spans="7:9" ht="13.5">
      <c r="G645" s="188"/>
      <c r="H645" s="278"/>
      <c r="I645" s="188"/>
    </row>
    <row r="646" spans="1:9" ht="24">
      <c r="A646" s="554" t="s">
        <v>192</v>
      </c>
      <c r="B646" s="555"/>
      <c r="C646" s="556"/>
      <c r="D646" s="566">
        <v>606</v>
      </c>
      <c r="E646" s="567"/>
      <c r="F646" s="291"/>
      <c r="G646" s="188"/>
      <c r="H646" s="278"/>
      <c r="I646" s="188"/>
    </row>
    <row r="647" spans="3:14" ht="13.5">
      <c r="C647" s="537" t="s">
        <v>146</v>
      </c>
      <c r="D647" s="538"/>
      <c r="E647" s="190" t="s">
        <v>53</v>
      </c>
      <c r="F647" s="270" t="s">
        <v>609</v>
      </c>
      <c r="G647" s="190" t="s">
        <v>214</v>
      </c>
      <c r="H647" s="279" t="s">
        <v>51</v>
      </c>
      <c r="I647" s="190" t="s">
        <v>215</v>
      </c>
      <c r="J647" s="270" t="s">
        <v>49</v>
      </c>
      <c r="K647" s="157" t="s">
        <v>216</v>
      </c>
      <c r="L647" s="270" t="s">
        <v>612</v>
      </c>
      <c r="M647" s="157" t="s">
        <v>217</v>
      </c>
      <c r="N647" s="270" t="s">
        <v>610</v>
      </c>
    </row>
    <row r="648" spans="3:14" ht="13.5">
      <c r="C648" s="29"/>
      <c r="D648" s="30"/>
      <c r="E648" s="191">
        <f aca="true" t="shared" si="18" ref="E648:N648">+E653</f>
        <v>0</v>
      </c>
      <c r="F648" s="271">
        <f t="shared" si="18"/>
        <v>1641</v>
      </c>
      <c r="G648" s="191">
        <f t="shared" si="18"/>
        <v>6903</v>
      </c>
      <c r="H648" s="314">
        <f t="shared" si="18"/>
        <v>18856</v>
      </c>
      <c r="I648" s="191">
        <f t="shared" si="18"/>
        <v>21987</v>
      </c>
      <c r="J648" s="271">
        <f t="shared" si="18"/>
        <v>29380</v>
      </c>
      <c r="K648" s="25">
        <f t="shared" si="18"/>
        <v>40539</v>
      </c>
      <c r="L648" s="271">
        <f t="shared" si="18"/>
        <v>42368</v>
      </c>
      <c r="M648" s="25">
        <f t="shared" si="18"/>
        <v>105456</v>
      </c>
      <c r="N648" s="271">
        <f t="shared" si="18"/>
        <v>50765</v>
      </c>
    </row>
    <row r="649" spans="1:13" ht="18.75" customHeight="1">
      <c r="A649" s="602" t="s">
        <v>15</v>
      </c>
      <c r="B649" s="602"/>
      <c r="C649" s="253" t="s">
        <v>192</v>
      </c>
      <c r="G649" s="188"/>
      <c r="H649" s="278"/>
      <c r="I649" s="188"/>
      <c r="M649" s="23" t="s">
        <v>6</v>
      </c>
    </row>
    <row r="650" spans="1:19" ht="12.75" customHeight="1">
      <c r="A650" s="602"/>
      <c r="B650" s="637" t="s">
        <v>1</v>
      </c>
      <c r="C650" s="665" t="s">
        <v>193</v>
      </c>
      <c r="D650" s="64"/>
      <c r="E650" s="546" t="s">
        <v>740</v>
      </c>
      <c r="F650" s="547"/>
      <c r="G650" s="547"/>
      <c r="H650" s="547"/>
      <c r="I650" s="547"/>
      <c r="J650" s="547"/>
      <c r="K650" s="547"/>
      <c r="L650" s="547"/>
      <c r="M650" s="547"/>
      <c r="N650" s="317"/>
      <c r="O650" s="543" t="s">
        <v>122</v>
      </c>
      <c r="P650" s="541" t="s">
        <v>798</v>
      </c>
      <c r="Q650" s="543" t="s">
        <v>41</v>
      </c>
      <c r="R650" s="683" t="s">
        <v>805</v>
      </c>
      <c r="S650" s="684"/>
    </row>
    <row r="651" spans="1:19" ht="12.75" customHeight="1">
      <c r="A651" s="602"/>
      <c r="B651" s="638"/>
      <c r="C651" s="666"/>
      <c r="D651" s="51"/>
      <c r="E651" s="186">
        <v>18</v>
      </c>
      <c r="F651" s="270">
        <v>18</v>
      </c>
      <c r="G651" s="190">
        <v>19</v>
      </c>
      <c r="H651" s="279">
        <v>19</v>
      </c>
      <c r="I651" s="190">
        <v>20</v>
      </c>
      <c r="J651" s="270">
        <v>20</v>
      </c>
      <c r="K651" s="157">
        <v>21</v>
      </c>
      <c r="L651" s="270">
        <v>21</v>
      </c>
      <c r="M651" s="54">
        <v>22</v>
      </c>
      <c r="N651" s="274">
        <v>22</v>
      </c>
      <c r="O651" s="544"/>
      <c r="P651" s="542"/>
      <c r="Q651" s="544"/>
      <c r="R651" s="690"/>
      <c r="S651" s="691"/>
    </row>
    <row r="652" spans="1:19" ht="60.75" customHeight="1">
      <c r="A652" s="602"/>
      <c r="B652" s="253" t="s">
        <v>2</v>
      </c>
      <c r="C652" s="254" t="s">
        <v>983</v>
      </c>
      <c r="D652" s="50" t="s">
        <v>4</v>
      </c>
      <c r="E652" s="368" t="s">
        <v>8</v>
      </c>
      <c r="F652" s="369"/>
      <c r="G652" s="368" t="s">
        <v>9</v>
      </c>
      <c r="H652" s="370"/>
      <c r="I652" s="379"/>
      <c r="J652" s="327"/>
      <c r="K652" s="64"/>
      <c r="L652" s="327"/>
      <c r="M652" s="64"/>
      <c r="N652" s="327"/>
      <c r="O652" s="24" t="s">
        <v>702</v>
      </c>
      <c r="P652" s="92" t="s">
        <v>702</v>
      </c>
      <c r="Q652" s="543" t="s">
        <v>194</v>
      </c>
      <c r="R652" s="235" t="s">
        <v>357</v>
      </c>
      <c r="S652" s="177" t="s">
        <v>646</v>
      </c>
    </row>
    <row r="653" spans="1:19" ht="60.75" customHeight="1">
      <c r="A653" s="602"/>
      <c r="B653" s="253" t="s">
        <v>3</v>
      </c>
      <c r="C653" s="254" t="s">
        <v>984</v>
      </c>
      <c r="D653" s="366" t="s">
        <v>5</v>
      </c>
      <c r="E653" s="191">
        <f>SUM(E658)</f>
        <v>0</v>
      </c>
      <c r="F653" s="271">
        <v>1641</v>
      </c>
      <c r="G653" s="191">
        <v>6903</v>
      </c>
      <c r="H653" s="314">
        <v>18856</v>
      </c>
      <c r="I653" s="191">
        <v>21987</v>
      </c>
      <c r="J653" s="271">
        <v>29380</v>
      </c>
      <c r="K653" s="25">
        <v>40539</v>
      </c>
      <c r="L653" s="271">
        <v>42368</v>
      </c>
      <c r="M653" s="25">
        <v>105456</v>
      </c>
      <c r="N653" s="271">
        <v>50765</v>
      </c>
      <c r="O653" s="367"/>
      <c r="P653" s="93"/>
      <c r="Q653" s="544"/>
      <c r="R653" s="160" t="s">
        <v>359</v>
      </c>
      <c r="S653" s="161"/>
    </row>
    <row r="654" spans="7:9" ht="13.5">
      <c r="G654" s="188"/>
      <c r="H654" s="278"/>
      <c r="I654" s="188"/>
    </row>
    <row r="655" spans="1:17" ht="24">
      <c r="A655" s="554" t="s">
        <v>985</v>
      </c>
      <c r="B655" s="555"/>
      <c r="C655" s="556"/>
      <c r="D655" s="566">
        <v>607</v>
      </c>
      <c r="E655" s="567"/>
      <c r="F655" s="291"/>
      <c r="G655" s="19"/>
      <c r="H655" s="287"/>
      <c r="I655" s="19"/>
      <c r="J655" s="287"/>
      <c r="K655" s="19"/>
      <c r="L655" s="287"/>
      <c r="M655" s="19"/>
      <c r="N655" s="287"/>
      <c r="O655" s="19"/>
      <c r="P655" s="19"/>
      <c r="Q655" s="19"/>
    </row>
    <row r="656" spans="3:14" ht="13.5">
      <c r="C656" s="537" t="s">
        <v>146</v>
      </c>
      <c r="D656" s="538"/>
      <c r="E656" s="190" t="s">
        <v>53</v>
      </c>
      <c r="F656" s="270" t="s">
        <v>609</v>
      </c>
      <c r="G656" s="157" t="s">
        <v>214</v>
      </c>
      <c r="H656" s="270" t="s">
        <v>51</v>
      </c>
      <c r="I656" s="157" t="s">
        <v>215</v>
      </c>
      <c r="J656" s="270" t="s">
        <v>49</v>
      </c>
      <c r="K656" s="157" t="s">
        <v>216</v>
      </c>
      <c r="L656" s="270" t="s">
        <v>612</v>
      </c>
      <c r="M656" s="157" t="s">
        <v>217</v>
      </c>
      <c r="N656" s="270" t="s">
        <v>610</v>
      </c>
    </row>
    <row r="657" spans="3:14" ht="13.5">
      <c r="C657" s="29"/>
      <c r="D657" s="30"/>
      <c r="E657" s="191">
        <f>SUM(E662,E674,E680,E686,E692,E698,E704,E710,E716,E722,E728,E734,E668)</f>
        <v>9700</v>
      </c>
      <c r="F657" s="271">
        <f aca="true" t="shared" si="19" ref="F657:N657">SUM(F662,F674,F680,F686,F692,F698,F704,F710,F716,F722,F728,F734,F668)</f>
        <v>4752</v>
      </c>
      <c r="G657" s="25">
        <f t="shared" si="19"/>
        <v>64000</v>
      </c>
      <c r="H657" s="271">
        <f t="shared" si="19"/>
        <v>2385</v>
      </c>
      <c r="I657" s="25">
        <f t="shared" si="19"/>
        <v>50000</v>
      </c>
      <c r="J657" s="271">
        <f t="shared" si="19"/>
        <v>2385</v>
      </c>
      <c r="K657" s="25">
        <f t="shared" si="19"/>
        <v>0</v>
      </c>
      <c r="L657" s="271">
        <f t="shared" si="19"/>
        <v>2385</v>
      </c>
      <c r="M657" s="25">
        <f t="shared" si="19"/>
        <v>0</v>
      </c>
      <c r="N657" s="271">
        <f t="shared" si="19"/>
        <v>2385</v>
      </c>
    </row>
    <row r="658" spans="1:13" ht="19.5" customHeight="1">
      <c r="A658" s="545" t="s">
        <v>15</v>
      </c>
      <c r="B658" s="545"/>
      <c r="C658" s="52" t="s">
        <v>985</v>
      </c>
      <c r="M658" s="23" t="s">
        <v>6</v>
      </c>
    </row>
    <row r="659" spans="1:19" ht="12.75" customHeight="1">
      <c r="A659" s="545"/>
      <c r="B659" s="543" t="s">
        <v>1</v>
      </c>
      <c r="C659" s="595" t="s">
        <v>811</v>
      </c>
      <c r="D659" s="64"/>
      <c r="E659" s="546" t="s">
        <v>740</v>
      </c>
      <c r="F659" s="667"/>
      <c r="G659" s="667"/>
      <c r="H659" s="667"/>
      <c r="I659" s="667"/>
      <c r="J659" s="667"/>
      <c r="K659" s="667"/>
      <c r="L659" s="667"/>
      <c r="M659" s="667"/>
      <c r="N659" s="317"/>
      <c r="O659" s="543" t="s">
        <v>122</v>
      </c>
      <c r="P659" s="541" t="s">
        <v>798</v>
      </c>
      <c r="Q659" s="543" t="s">
        <v>41</v>
      </c>
      <c r="R659" s="683" t="s">
        <v>805</v>
      </c>
      <c r="S659" s="684"/>
    </row>
    <row r="660" spans="1:27" ht="12.75" customHeight="1">
      <c r="A660" s="545"/>
      <c r="B660" s="544"/>
      <c r="C660" s="596"/>
      <c r="D660" s="51"/>
      <c r="E660" s="186">
        <v>18</v>
      </c>
      <c r="F660" s="270">
        <v>18</v>
      </c>
      <c r="G660" s="157">
        <v>19</v>
      </c>
      <c r="H660" s="270">
        <v>19</v>
      </c>
      <c r="I660" s="157">
        <v>20</v>
      </c>
      <c r="J660" s="270">
        <v>20</v>
      </c>
      <c r="K660" s="157">
        <v>21</v>
      </c>
      <c r="L660" s="270">
        <v>21</v>
      </c>
      <c r="M660" s="54">
        <v>22</v>
      </c>
      <c r="N660" s="274">
        <v>22</v>
      </c>
      <c r="O660" s="544"/>
      <c r="P660" s="542"/>
      <c r="Q660" s="544"/>
      <c r="R660" s="690"/>
      <c r="S660" s="691"/>
      <c r="U660" s="158"/>
      <c r="V660" s="158" t="s">
        <v>63</v>
      </c>
      <c r="W660" s="158" t="s">
        <v>64</v>
      </c>
      <c r="X660" s="158" t="s">
        <v>65</v>
      </c>
      <c r="Y660" s="158" t="s">
        <v>71</v>
      </c>
      <c r="Z660" s="158" t="s">
        <v>72</v>
      </c>
      <c r="AA660" s="160"/>
    </row>
    <row r="661" spans="1:27" ht="49.5" customHeight="1">
      <c r="A661" s="545"/>
      <c r="B661" s="48" t="s">
        <v>2</v>
      </c>
      <c r="C661" s="7" t="s">
        <v>700</v>
      </c>
      <c r="D661" s="50" t="s">
        <v>4</v>
      </c>
      <c r="E661" s="186" t="s">
        <v>8</v>
      </c>
      <c r="F661" s="274"/>
      <c r="G661" s="52"/>
      <c r="H661" s="293"/>
      <c r="I661" s="52"/>
      <c r="J661" s="293"/>
      <c r="K661" s="52"/>
      <c r="L661" s="293"/>
      <c r="M661" s="52"/>
      <c r="N661" s="293"/>
      <c r="O661" s="5" t="s">
        <v>674</v>
      </c>
      <c r="P661" s="5" t="s">
        <v>1003</v>
      </c>
      <c r="Q661" s="532" t="s">
        <v>45</v>
      </c>
      <c r="R661" s="235" t="s">
        <v>357</v>
      </c>
      <c r="S661" s="159" t="s">
        <v>58</v>
      </c>
      <c r="T661" s="23" t="s">
        <v>57</v>
      </c>
      <c r="U661" s="158" t="s">
        <v>944</v>
      </c>
      <c r="V661" s="349"/>
      <c r="W661" s="349"/>
      <c r="X661" s="349"/>
      <c r="Y661" s="349"/>
      <c r="Z661" s="349"/>
      <c r="AA661" s="346" t="s">
        <v>29</v>
      </c>
    </row>
    <row r="662" spans="1:19" ht="49.5" customHeight="1">
      <c r="A662" s="545"/>
      <c r="B662" s="48" t="s">
        <v>3</v>
      </c>
      <c r="C662" s="7" t="s">
        <v>181</v>
      </c>
      <c r="D662" s="50" t="s">
        <v>5</v>
      </c>
      <c r="E662" s="198"/>
      <c r="F662" s="275">
        <v>1000</v>
      </c>
      <c r="G662" s="73"/>
      <c r="H662" s="275">
        <v>1000</v>
      </c>
      <c r="I662" s="73"/>
      <c r="J662" s="275">
        <v>1000</v>
      </c>
      <c r="K662" s="73"/>
      <c r="L662" s="275">
        <v>1000</v>
      </c>
      <c r="M662" s="73"/>
      <c r="N662" s="321">
        <v>1000</v>
      </c>
      <c r="O662" s="51"/>
      <c r="P662" s="93"/>
      <c r="Q662" s="521"/>
      <c r="R662" s="160" t="s">
        <v>359</v>
      </c>
      <c r="S662" s="161" t="s">
        <v>59</v>
      </c>
    </row>
    <row r="663" ht="12" customHeight="1"/>
    <row r="664" spans="1:14" s="169" customFormat="1" ht="19.5" customHeight="1">
      <c r="A664" s="627" t="s">
        <v>24</v>
      </c>
      <c r="B664" s="627"/>
      <c r="C664" s="174" t="s">
        <v>985</v>
      </c>
      <c r="E664" s="188"/>
      <c r="F664" s="273"/>
      <c r="G664" s="23"/>
      <c r="H664" s="273"/>
      <c r="I664" s="23"/>
      <c r="J664" s="273"/>
      <c r="K664" s="23"/>
      <c r="L664" s="273"/>
      <c r="M664" s="23" t="s">
        <v>6</v>
      </c>
      <c r="N664" s="273"/>
    </row>
    <row r="665" spans="1:27" s="169" customFormat="1" ht="12.75" customHeight="1">
      <c r="A665" s="627"/>
      <c r="B665" s="628" t="s">
        <v>1</v>
      </c>
      <c r="C665" s="649" t="s">
        <v>811</v>
      </c>
      <c r="D665" s="170"/>
      <c r="E665" s="546" t="s">
        <v>740</v>
      </c>
      <c r="F665" s="667"/>
      <c r="G665" s="667"/>
      <c r="H665" s="667"/>
      <c r="I665" s="667"/>
      <c r="J665" s="667"/>
      <c r="K665" s="667"/>
      <c r="L665" s="667"/>
      <c r="M665" s="667"/>
      <c r="N665" s="324"/>
      <c r="O665" s="528" t="s">
        <v>153</v>
      </c>
      <c r="Q665" s="543" t="s">
        <v>41</v>
      </c>
      <c r="R665" s="603" t="s">
        <v>805</v>
      </c>
      <c r="S665" s="603"/>
      <c r="U665" s="158"/>
      <c r="V665" s="158" t="s">
        <v>63</v>
      </c>
      <c r="W665" s="158" t="s">
        <v>64</v>
      </c>
      <c r="X665" s="158" t="s">
        <v>65</v>
      </c>
      <c r="Y665" s="158" t="s">
        <v>71</v>
      </c>
      <c r="Z665" s="158" t="s">
        <v>72</v>
      </c>
      <c r="AA665" s="160"/>
    </row>
    <row r="666" spans="1:27" s="169" customFormat="1" ht="12.75" customHeight="1">
      <c r="A666" s="627"/>
      <c r="B666" s="629"/>
      <c r="C666" s="650"/>
      <c r="D666" s="171"/>
      <c r="E666" s="186">
        <v>18</v>
      </c>
      <c r="F666" s="270">
        <v>18</v>
      </c>
      <c r="G666" s="157">
        <v>19</v>
      </c>
      <c r="H666" s="270">
        <v>19</v>
      </c>
      <c r="I666" s="157">
        <v>20</v>
      </c>
      <c r="J666" s="270">
        <v>20</v>
      </c>
      <c r="K666" s="157">
        <v>21</v>
      </c>
      <c r="L666" s="270">
        <v>21</v>
      </c>
      <c r="M666" s="54">
        <v>22</v>
      </c>
      <c r="N666" s="274">
        <v>22</v>
      </c>
      <c r="O666" s="529"/>
      <c r="Q666" s="544"/>
      <c r="R666" s="603"/>
      <c r="S666" s="603"/>
      <c r="U666" s="158" t="s">
        <v>763</v>
      </c>
      <c r="V666" s="349">
        <v>30</v>
      </c>
      <c r="W666" s="349">
        <v>50</v>
      </c>
      <c r="X666" s="349">
        <v>50</v>
      </c>
      <c r="Y666" s="349">
        <v>50</v>
      </c>
      <c r="Z666" s="349">
        <v>50</v>
      </c>
      <c r="AA666" s="345" t="s">
        <v>970</v>
      </c>
    </row>
    <row r="667" spans="1:27" s="169" customFormat="1" ht="49.5" customHeight="1">
      <c r="A667" s="627"/>
      <c r="B667" s="175" t="s">
        <v>2</v>
      </c>
      <c r="C667" s="176" t="s">
        <v>348</v>
      </c>
      <c r="D667" s="173" t="s">
        <v>4</v>
      </c>
      <c r="E667" s="186" t="s">
        <v>8</v>
      </c>
      <c r="F667" s="274"/>
      <c r="G667" s="52"/>
      <c r="H667" s="293"/>
      <c r="I667" s="52"/>
      <c r="J667" s="293"/>
      <c r="K667" s="52"/>
      <c r="L667" s="293"/>
      <c r="M667" s="52"/>
      <c r="N667" s="293"/>
      <c r="O667" s="5" t="s">
        <v>402</v>
      </c>
      <c r="Q667" s="532" t="s">
        <v>45</v>
      </c>
      <c r="R667" s="235" t="s">
        <v>357</v>
      </c>
      <c r="S667" s="220" t="s">
        <v>60</v>
      </c>
      <c r="U667" s="158" t="s">
        <v>897</v>
      </c>
      <c r="V667" s="349">
        <v>10</v>
      </c>
      <c r="W667" s="349">
        <v>30</v>
      </c>
      <c r="X667" s="349">
        <v>30</v>
      </c>
      <c r="Y667" s="349">
        <v>30</v>
      </c>
      <c r="Z667" s="349">
        <v>30</v>
      </c>
      <c r="AA667" s="346" t="s">
        <v>60</v>
      </c>
    </row>
    <row r="668" spans="1:27" s="169" customFormat="1" ht="49.5" customHeight="1">
      <c r="A668" s="627"/>
      <c r="B668" s="175" t="s">
        <v>3</v>
      </c>
      <c r="C668" s="174" t="s">
        <v>811</v>
      </c>
      <c r="D668" s="173" t="s">
        <v>5</v>
      </c>
      <c r="E668" s="199"/>
      <c r="F668" s="300">
        <f>V670</f>
        <v>1129</v>
      </c>
      <c r="G668" s="22"/>
      <c r="H668" s="300">
        <f>W670</f>
        <v>1085</v>
      </c>
      <c r="I668" s="22"/>
      <c r="J668" s="300">
        <f>X670</f>
        <v>1085</v>
      </c>
      <c r="K668" s="218"/>
      <c r="L668" s="300">
        <f>Y670</f>
        <v>1085</v>
      </c>
      <c r="M668" s="218"/>
      <c r="N668" s="300">
        <f>Z670</f>
        <v>1085</v>
      </c>
      <c r="O668" s="171"/>
      <c r="Q668" s="521"/>
      <c r="R668" s="160" t="s">
        <v>359</v>
      </c>
      <c r="S668" s="161"/>
      <c r="U668" s="158" t="s">
        <v>445</v>
      </c>
      <c r="V668" s="349">
        <v>5</v>
      </c>
      <c r="W668" s="349">
        <v>5</v>
      </c>
      <c r="X668" s="349">
        <v>5</v>
      </c>
      <c r="Y668" s="349">
        <v>5</v>
      </c>
      <c r="Z668" s="349">
        <v>5</v>
      </c>
      <c r="AA668" s="347" t="s">
        <v>62</v>
      </c>
    </row>
    <row r="669" spans="5:27" ht="13.5">
      <c r="E669" s="202"/>
      <c r="F669" s="301"/>
      <c r="G669" s="210"/>
      <c r="H669" s="301"/>
      <c r="I669" s="210"/>
      <c r="J669" s="301"/>
      <c r="K669" s="210"/>
      <c r="L669" s="301"/>
      <c r="M669" s="210"/>
      <c r="N669" s="301"/>
      <c r="U669" s="339" t="s">
        <v>749</v>
      </c>
      <c r="V669" s="350">
        <v>1084</v>
      </c>
      <c r="W669" s="350">
        <v>1000</v>
      </c>
      <c r="X669" s="350">
        <v>1000</v>
      </c>
      <c r="Y669" s="350">
        <v>1000</v>
      </c>
      <c r="Z669" s="350">
        <v>1000</v>
      </c>
      <c r="AA669" s="348" t="s">
        <v>61</v>
      </c>
    </row>
    <row r="670" spans="1:27" s="32" customFormat="1" ht="18.75" customHeight="1">
      <c r="A670" s="545" t="s">
        <v>15</v>
      </c>
      <c r="B670" s="545"/>
      <c r="C670" s="47" t="s">
        <v>985</v>
      </c>
      <c r="E670" s="188"/>
      <c r="F670" s="273"/>
      <c r="G670" s="23"/>
      <c r="H670" s="273"/>
      <c r="I670" s="23"/>
      <c r="J670" s="273"/>
      <c r="K670" s="23"/>
      <c r="L670" s="273"/>
      <c r="M670" s="23" t="s">
        <v>6</v>
      </c>
      <c r="N670" s="273"/>
      <c r="P670" s="89"/>
      <c r="U670" s="351" t="s">
        <v>774</v>
      </c>
      <c r="V670" s="352">
        <f>SUM(V666:V669)</f>
        <v>1129</v>
      </c>
      <c r="W670" s="352">
        <f>SUM(W666:W669)</f>
        <v>1085</v>
      </c>
      <c r="X670" s="352">
        <f>SUM(X666:X669)</f>
        <v>1085</v>
      </c>
      <c r="Y670" s="352">
        <f>SUM(Y666:Y669)</f>
        <v>1085</v>
      </c>
      <c r="Z670" s="352">
        <f>SUM(Z666:Z669)</f>
        <v>1085</v>
      </c>
      <c r="AA670" s="84"/>
    </row>
    <row r="671" spans="1:19" s="32" customFormat="1" ht="12.75" customHeight="1">
      <c r="A671" s="535"/>
      <c r="B671" s="539" t="s">
        <v>1</v>
      </c>
      <c r="C671" s="539" t="s">
        <v>745</v>
      </c>
      <c r="D671" s="35"/>
      <c r="E671" s="546" t="s">
        <v>740</v>
      </c>
      <c r="F671" s="547"/>
      <c r="G671" s="547"/>
      <c r="H671" s="547"/>
      <c r="I671" s="547"/>
      <c r="J671" s="547"/>
      <c r="K671" s="547"/>
      <c r="L671" s="547"/>
      <c r="M671" s="547"/>
      <c r="N671" s="317"/>
      <c r="O671" s="539" t="s">
        <v>121</v>
      </c>
      <c r="P671" s="541" t="s">
        <v>798</v>
      </c>
      <c r="Q671" s="539" t="s">
        <v>41</v>
      </c>
      <c r="R671" s="603" t="s">
        <v>805</v>
      </c>
      <c r="S671" s="603"/>
    </row>
    <row r="672" spans="1:19" s="32" customFormat="1" ht="12.75" customHeight="1">
      <c r="A672" s="535"/>
      <c r="B672" s="540"/>
      <c r="C672" s="540"/>
      <c r="D672" s="36"/>
      <c r="E672" s="186">
        <v>18</v>
      </c>
      <c r="F672" s="270">
        <v>18</v>
      </c>
      <c r="G672" s="157">
        <v>19</v>
      </c>
      <c r="H672" s="270">
        <v>19</v>
      </c>
      <c r="I672" s="157">
        <v>20</v>
      </c>
      <c r="J672" s="270">
        <v>20</v>
      </c>
      <c r="K672" s="157">
        <v>21</v>
      </c>
      <c r="L672" s="270">
        <v>21</v>
      </c>
      <c r="M672" s="54">
        <v>22</v>
      </c>
      <c r="N672" s="274">
        <v>22</v>
      </c>
      <c r="O672" s="540"/>
      <c r="P672" s="542"/>
      <c r="Q672" s="540"/>
      <c r="R672" s="603"/>
      <c r="S672" s="603"/>
    </row>
    <row r="673" spans="1:19" s="32" customFormat="1" ht="60.75" customHeight="1">
      <c r="A673" s="535"/>
      <c r="B673" s="37" t="s">
        <v>2</v>
      </c>
      <c r="C673" s="38" t="s">
        <v>746</v>
      </c>
      <c r="D673" s="39" t="s">
        <v>4</v>
      </c>
      <c r="E673" s="186" t="s">
        <v>9</v>
      </c>
      <c r="F673" s="274"/>
      <c r="G673" s="52"/>
      <c r="H673" s="293"/>
      <c r="I673" s="52"/>
      <c r="J673" s="293"/>
      <c r="K673" s="52"/>
      <c r="L673" s="293"/>
      <c r="M673" s="52"/>
      <c r="N673" s="293"/>
      <c r="O673" s="34" t="s">
        <v>444</v>
      </c>
      <c r="P673" s="92" t="s">
        <v>444</v>
      </c>
      <c r="Q673" s="539"/>
      <c r="R673" s="235" t="s">
        <v>357</v>
      </c>
      <c r="S673" s="225" t="s">
        <v>922</v>
      </c>
    </row>
    <row r="674" spans="1:19" s="32" customFormat="1" ht="60.75" customHeight="1">
      <c r="A674" s="535"/>
      <c r="B674" s="37" t="s">
        <v>3</v>
      </c>
      <c r="C674" s="38" t="s">
        <v>747</v>
      </c>
      <c r="D674" s="39" t="s">
        <v>5</v>
      </c>
      <c r="E674" s="186"/>
      <c r="F674" s="274">
        <v>200</v>
      </c>
      <c r="G674" s="20"/>
      <c r="H674" s="274">
        <v>200</v>
      </c>
      <c r="I674" s="20"/>
      <c r="J674" s="274">
        <v>200</v>
      </c>
      <c r="K674" s="20"/>
      <c r="L674" s="274">
        <v>200</v>
      </c>
      <c r="M674" s="20"/>
      <c r="N674" s="320">
        <v>200</v>
      </c>
      <c r="O674" s="36"/>
      <c r="P674" s="93"/>
      <c r="Q674" s="540"/>
      <c r="R674" s="160" t="s">
        <v>359</v>
      </c>
      <c r="S674" s="161" t="s">
        <v>923</v>
      </c>
    </row>
    <row r="675" spans="5:16" s="32" customFormat="1" ht="13.5">
      <c r="E675" s="188"/>
      <c r="F675" s="273"/>
      <c r="G675" s="23"/>
      <c r="H675" s="273"/>
      <c r="I675" s="23"/>
      <c r="J675" s="273"/>
      <c r="K675" s="23"/>
      <c r="L675" s="273"/>
      <c r="M675" s="23"/>
      <c r="N675" s="273"/>
      <c r="P675" s="89"/>
    </row>
    <row r="676" spans="1:16" s="32" customFormat="1" ht="18.75" customHeight="1">
      <c r="A676" s="535" t="s">
        <v>15</v>
      </c>
      <c r="B676" s="535"/>
      <c r="C676" s="47" t="s">
        <v>985</v>
      </c>
      <c r="E676" s="188"/>
      <c r="F676" s="273"/>
      <c r="G676" s="23"/>
      <c r="H676" s="273"/>
      <c r="I676" s="23"/>
      <c r="J676" s="273"/>
      <c r="K676" s="23"/>
      <c r="L676" s="273"/>
      <c r="M676" s="23" t="s">
        <v>6</v>
      </c>
      <c r="N676" s="273"/>
      <c r="P676" s="89"/>
    </row>
    <row r="677" spans="1:19" s="32" customFormat="1" ht="12.75" customHeight="1">
      <c r="A677" s="535"/>
      <c r="B677" s="539" t="s">
        <v>1</v>
      </c>
      <c r="C677" s="539" t="s">
        <v>156</v>
      </c>
      <c r="D677" s="35"/>
      <c r="E677" s="546" t="s">
        <v>740</v>
      </c>
      <c r="F677" s="547"/>
      <c r="G677" s="547"/>
      <c r="H677" s="547"/>
      <c r="I677" s="547"/>
      <c r="J677" s="547"/>
      <c r="K677" s="547"/>
      <c r="L677" s="547"/>
      <c r="M677" s="547"/>
      <c r="N677" s="317"/>
      <c r="O677" s="539" t="s">
        <v>121</v>
      </c>
      <c r="P677" s="541" t="s">
        <v>798</v>
      </c>
      <c r="Q677" s="539" t="s">
        <v>41</v>
      </c>
      <c r="R677" s="603" t="s">
        <v>805</v>
      </c>
      <c r="S677" s="603"/>
    </row>
    <row r="678" spans="1:19" s="32" customFormat="1" ht="12.75" customHeight="1">
      <c r="A678" s="535"/>
      <c r="B678" s="540"/>
      <c r="C678" s="540"/>
      <c r="D678" s="36"/>
      <c r="E678" s="186">
        <v>18</v>
      </c>
      <c r="F678" s="270">
        <v>18</v>
      </c>
      <c r="G678" s="157">
        <v>19</v>
      </c>
      <c r="H678" s="270">
        <v>19</v>
      </c>
      <c r="I678" s="157">
        <v>20</v>
      </c>
      <c r="J678" s="270">
        <v>20</v>
      </c>
      <c r="K678" s="157">
        <v>21</v>
      </c>
      <c r="L678" s="270">
        <v>21</v>
      </c>
      <c r="M678" s="54">
        <v>22</v>
      </c>
      <c r="N678" s="274">
        <v>22</v>
      </c>
      <c r="O678" s="540"/>
      <c r="P678" s="542"/>
      <c r="Q678" s="540"/>
      <c r="R678" s="603"/>
      <c r="S678" s="603"/>
    </row>
    <row r="679" spans="1:19" s="32" customFormat="1" ht="60.75" customHeight="1">
      <c r="A679" s="535"/>
      <c r="B679" s="37" t="s">
        <v>2</v>
      </c>
      <c r="C679" s="38" t="s">
        <v>163</v>
      </c>
      <c r="D679" s="39" t="s">
        <v>4</v>
      </c>
      <c r="E679" s="186" t="s">
        <v>9</v>
      </c>
      <c r="F679" s="274"/>
      <c r="G679" s="52"/>
      <c r="H679" s="293"/>
      <c r="I679" s="52"/>
      <c r="J679" s="293"/>
      <c r="K679" s="52"/>
      <c r="L679" s="293"/>
      <c r="M679" s="52"/>
      <c r="N679" s="293"/>
      <c r="O679" s="34" t="s">
        <v>128</v>
      </c>
      <c r="P679" s="92" t="s">
        <v>444</v>
      </c>
      <c r="Q679" s="539"/>
      <c r="R679" s="235" t="s">
        <v>357</v>
      </c>
      <c r="S679" s="220" t="s">
        <v>370</v>
      </c>
    </row>
    <row r="680" spans="1:19" s="32" customFormat="1" ht="60.75" customHeight="1">
      <c r="A680" s="535"/>
      <c r="B680" s="37" t="s">
        <v>3</v>
      </c>
      <c r="C680" s="38" t="s">
        <v>164</v>
      </c>
      <c r="D680" s="39" t="s">
        <v>5</v>
      </c>
      <c r="E680" s="186"/>
      <c r="F680" s="274">
        <v>20</v>
      </c>
      <c r="G680" s="20"/>
      <c r="H680" s="274">
        <v>100</v>
      </c>
      <c r="I680" s="20"/>
      <c r="J680" s="274">
        <v>100</v>
      </c>
      <c r="K680" s="20"/>
      <c r="L680" s="274">
        <v>100</v>
      </c>
      <c r="M680" s="20"/>
      <c r="N680" s="320">
        <v>100</v>
      </c>
      <c r="O680" s="36"/>
      <c r="P680" s="93"/>
      <c r="Q680" s="540"/>
      <c r="R680" s="160" t="s">
        <v>359</v>
      </c>
      <c r="S680" s="161" t="s">
        <v>371</v>
      </c>
    </row>
    <row r="681" spans="5:16" s="32" customFormat="1" ht="13.5" customHeight="1" thickBot="1">
      <c r="E681" s="188"/>
      <c r="F681" s="273"/>
      <c r="G681" s="23"/>
      <c r="H681" s="273"/>
      <c r="I681" s="23"/>
      <c r="J681" s="273"/>
      <c r="K681" s="23"/>
      <c r="L681" s="273"/>
      <c r="M681" s="23"/>
      <c r="N681" s="273"/>
      <c r="P681" s="89"/>
    </row>
    <row r="682" spans="1:16" s="32" customFormat="1" ht="18.75" customHeight="1" thickTop="1">
      <c r="A682" s="607" t="s">
        <v>15</v>
      </c>
      <c r="B682" s="608"/>
      <c r="C682" s="408" t="s">
        <v>985</v>
      </c>
      <c r="E682" s="188"/>
      <c r="F682" s="273"/>
      <c r="G682" s="23"/>
      <c r="H682" s="273"/>
      <c r="I682" s="23"/>
      <c r="J682" s="273"/>
      <c r="K682" s="23"/>
      <c r="L682" s="273"/>
      <c r="M682" s="23" t="s">
        <v>6</v>
      </c>
      <c r="N682" s="273"/>
      <c r="P682" s="89"/>
    </row>
    <row r="683" spans="1:19" s="32" customFormat="1" ht="12.75" customHeight="1">
      <c r="A683" s="590"/>
      <c r="B683" s="539" t="s">
        <v>1</v>
      </c>
      <c r="C683" s="630" t="s">
        <v>94</v>
      </c>
      <c r="D683" s="405"/>
      <c r="E683" s="546" t="s">
        <v>740</v>
      </c>
      <c r="F683" s="547"/>
      <c r="G683" s="547"/>
      <c r="H683" s="547"/>
      <c r="I683" s="547"/>
      <c r="J683" s="547"/>
      <c r="K683" s="547"/>
      <c r="L683" s="547"/>
      <c r="M683" s="547"/>
      <c r="N683" s="317"/>
      <c r="O683" s="539" t="s">
        <v>121</v>
      </c>
      <c r="P683" s="541" t="s">
        <v>798</v>
      </c>
      <c r="Q683" s="539" t="s">
        <v>41</v>
      </c>
      <c r="R683" s="603" t="s">
        <v>805</v>
      </c>
      <c r="S683" s="603"/>
    </row>
    <row r="684" spans="1:19" s="32" customFormat="1" ht="12.75" customHeight="1">
      <c r="A684" s="590"/>
      <c r="B684" s="540"/>
      <c r="C684" s="631"/>
      <c r="D684" s="406"/>
      <c r="E684" s="186">
        <v>18</v>
      </c>
      <c r="F684" s="270">
        <v>18</v>
      </c>
      <c r="G684" s="157">
        <v>19</v>
      </c>
      <c r="H684" s="270">
        <v>19</v>
      </c>
      <c r="I684" s="157">
        <v>20</v>
      </c>
      <c r="J684" s="270">
        <v>20</v>
      </c>
      <c r="K684" s="157">
        <v>21</v>
      </c>
      <c r="L684" s="270">
        <v>21</v>
      </c>
      <c r="M684" s="54">
        <v>22</v>
      </c>
      <c r="N684" s="274">
        <v>22</v>
      </c>
      <c r="O684" s="540"/>
      <c r="P684" s="542"/>
      <c r="Q684" s="540"/>
      <c r="R684" s="603"/>
      <c r="S684" s="603"/>
    </row>
    <row r="685" spans="1:19" ht="52.5" customHeight="1">
      <c r="A685" s="590"/>
      <c r="B685" s="37" t="s">
        <v>2</v>
      </c>
      <c r="C685" s="427" t="s">
        <v>647</v>
      </c>
      <c r="D685" s="412" t="s">
        <v>4</v>
      </c>
      <c r="E685" s="203" t="s">
        <v>8</v>
      </c>
      <c r="F685" s="302"/>
      <c r="G685" s="77"/>
      <c r="H685" s="308"/>
      <c r="I685" s="77"/>
      <c r="J685" s="308"/>
      <c r="K685" s="77"/>
      <c r="L685" s="308"/>
      <c r="M685" s="77"/>
      <c r="N685" s="308"/>
      <c r="O685" s="24" t="s">
        <v>651</v>
      </c>
      <c r="P685" s="92" t="s">
        <v>651</v>
      </c>
      <c r="Q685" s="543"/>
      <c r="R685" s="235" t="s">
        <v>357</v>
      </c>
      <c r="S685" s="220" t="s">
        <v>780</v>
      </c>
    </row>
    <row r="686" spans="1:19" ht="67.5" customHeight="1" thickBot="1">
      <c r="A686" s="591"/>
      <c r="B686" s="414" t="s">
        <v>3</v>
      </c>
      <c r="C686" s="428" t="s">
        <v>648</v>
      </c>
      <c r="D686" s="412" t="s">
        <v>5</v>
      </c>
      <c r="E686" s="203"/>
      <c r="F686" s="302"/>
      <c r="G686" s="71"/>
      <c r="H686" s="302"/>
      <c r="I686" s="71"/>
      <c r="J686" s="302"/>
      <c r="K686" s="71"/>
      <c r="L686" s="302"/>
      <c r="M686" s="71"/>
      <c r="N686" s="325"/>
      <c r="O686" s="51"/>
      <c r="P686" s="93"/>
      <c r="Q686" s="544"/>
      <c r="R686" s="160" t="s">
        <v>359</v>
      </c>
      <c r="S686" s="161"/>
    </row>
    <row r="687" ht="14.25" thickTop="1"/>
    <row r="688" spans="1:16" s="32" customFormat="1" ht="18.75" customHeight="1">
      <c r="A688" s="545" t="s">
        <v>15</v>
      </c>
      <c r="B688" s="545"/>
      <c r="C688" s="47" t="s">
        <v>985</v>
      </c>
      <c r="E688" s="188"/>
      <c r="F688" s="273"/>
      <c r="G688" s="23"/>
      <c r="H688" s="273"/>
      <c r="I688" s="23"/>
      <c r="J688" s="273"/>
      <c r="K688" s="23"/>
      <c r="L688" s="273"/>
      <c r="M688" s="23" t="s">
        <v>6</v>
      </c>
      <c r="N688" s="273"/>
      <c r="P688" s="89"/>
    </row>
    <row r="689" spans="1:19" s="32" customFormat="1" ht="12.75" customHeight="1">
      <c r="A689" s="535"/>
      <c r="B689" s="539" t="s">
        <v>1</v>
      </c>
      <c r="C689" s="561" t="s">
        <v>400</v>
      </c>
      <c r="D689" s="35"/>
      <c r="E689" s="546" t="s">
        <v>740</v>
      </c>
      <c r="F689" s="547"/>
      <c r="G689" s="547"/>
      <c r="H689" s="547"/>
      <c r="I689" s="547"/>
      <c r="J689" s="547"/>
      <c r="K689" s="547"/>
      <c r="L689" s="547"/>
      <c r="M689" s="547"/>
      <c r="N689" s="317"/>
      <c r="O689" s="539" t="s">
        <v>121</v>
      </c>
      <c r="P689" s="541" t="s">
        <v>798</v>
      </c>
      <c r="Q689" s="539" t="s">
        <v>41</v>
      </c>
      <c r="R689" s="603" t="s">
        <v>805</v>
      </c>
      <c r="S689" s="603"/>
    </row>
    <row r="690" spans="1:19" s="32" customFormat="1" ht="12.75" customHeight="1">
      <c r="A690" s="535"/>
      <c r="B690" s="540"/>
      <c r="C690" s="562"/>
      <c r="D690" s="36"/>
      <c r="E690" s="186">
        <v>18</v>
      </c>
      <c r="F690" s="270">
        <v>18</v>
      </c>
      <c r="G690" s="157">
        <v>19</v>
      </c>
      <c r="H690" s="270">
        <v>19</v>
      </c>
      <c r="I690" s="157">
        <v>20</v>
      </c>
      <c r="J690" s="270">
        <v>20</v>
      </c>
      <c r="K690" s="157">
        <v>21</v>
      </c>
      <c r="L690" s="270">
        <v>21</v>
      </c>
      <c r="M690" s="54">
        <v>22</v>
      </c>
      <c r="N690" s="274">
        <v>22</v>
      </c>
      <c r="O690" s="540"/>
      <c r="P690" s="542"/>
      <c r="Q690" s="540"/>
      <c r="R690" s="603"/>
      <c r="S690" s="603"/>
    </row>
    <row r="691" spans="1:19" ht="60.75" customHeight="1">
      <c r="A691" s="535"/>
      <c r="B691" s="37" t="s">
        <v>2</v>
      </c>
      <c r="C691" s="7" t="s">
        <v>424</v>
      </c>
      <c r="D691" s="50" t="s">
        <v>4</v>
      </c>
      <c r="E691" s="186" t="s">
        <v>9</v>
      </c>
      <c r="F691" s="274"/>
      <c r="G691" s="52"/>
      <c r="H691" s="293"/>
      <c r="I691" s="52"/>
      <c r="J691" s="293"/>
      <c r="K691" s="52"/>
      <c r="L691" s="293"/>
      <c r="M691" s="52"/>
      <c r="N691" s="293"/>
      <c r="O691" s="24" t="s">
        <v>174</v>
      </c>
      <c r="P691" s="92" t="s">
        <v>174</v>
      </c>
      <c r="Q691" s="543"/>
      <c r="R691" s="235" t="s">
        <v>357</v>
      </c>
      <c r="S691" s="166" t="s">
        <v>585</v>
      </c>
    </row>
    <row r="692" spans="1:19" ht="60.75" customHeight="1">
      <c r="A692" s="545"/>
      <c r="B692" s="48" t="s">
        <v>3</v>
      </c>
      <c r="C692" s="49" t="s">
        <v>425</v>
      </c>
      <c r="D692" s="50" t="s">
        <v>5</v>
      </c>
      <c r="E692" s="191">
        <v>9700</v>
      </c>
      <c r="F692" s="271">
        <v>2403</v>
      </c>
      <c r="G692" s="25">
        <v>64000</v>
      </c>
      <c r="H692" s="271"/>
      <c r="I692" s="25">
        <v>50000</v>
      </c>
      <c r="J692" s="271"/>
      <c r="K692" s="52">
        <v>0</v>
      </c>
      <c r="L692" s="293"/>
      <c r="M692" s="52">
        <v>0</v>
      </c>
      <c r="N692" s="326"/>
      <c r="O692" s="51"/>
      <c r="P692" s="93"/>
      <c r="Q692" s="544"/>
      <c r="R692" s="160" t="s">
        <v>359</v>
      </c>
      <c r="S692" s="167" t="s">
        <v>389</v>
      </c>
    </row>
    <row r="693" ht="13.5" customHeight="1"/>
    <row r="694" spans="1:14" s="119" customFormat="1" ht="18.75" customHeight="1">
      <c r="A694" s="603" t="s">
        <v>15</v>
      </c>
      <c r="B694" s="603"/>
      <c r="C694" s="118" t="s">
        <v>658</v>
      </c>
      <c r="E694" s="188"/>
      <c r="F694" s="273"/>
      <c r="G694" s="23"/>
      <c r="H694" s="273"/>
      <c r="I694" s="23"/>
      <c r="J694" s="273"/>
      <c r="K694" s="23"/>
      <c r="L694" s="273"/>
      <c r="M694" s="23" t="s">
        <v>6</v>
      </c>
      <c r="N694" s="273"/>
    </row>
    <row r="695" spans="1:19" s="119" customFormat="1" ht="12.75" customHeight="1">
      <c r="A695" s="603"/>
      <c r="B695" s="524" t="s">
        <v>1</v>
      </c>
      <c r="C695" s="524" t="s">
        <v>659</v>
      </c>
      <c r="D695" s="120"/>
      <c r="E695" s="577" t="s">
        <v>740</v>
      </c>
      <c r="F695" s="577"/>
      <c r="G695" s="577"/>
      <c r="H695" s="577"/>
      <c r="I695" s="577"/>
      <c r="J695" s="577"/>
      <c r="K695" s="577"/>
      <c r="L695" s="577"/>
      <c r="M695" s="550"/>
      <c r="N695" s="317"/>
      <c r="O695" s="539" t="s">
        <v>121</v>
      </c>
      <c r="P695" s="541" t="s">
        <v>798</v>
      </c>
      <c r="Q695" s="539" t="s">
        <v>41</v>
      </c>
      <c r="R695" s="603" t="s">
        <v>805</v>
      </c>
      <c r="S695" s="603"/>
    </row>
    <row r="696" spans="1:19" s="119" customFormat="1" ht="12.75" customHeight="1">
      <c r="A696" s="603"/>
      <c r="B696" s="549"/>
      <c r="C696" s="549"/>
      <c r="D696" s="121"/>
      <c r="E696" s="186">
        <v>18</v>
      </c>
      <c r="F696" s="270">
        <v>18</v>
      </c>
      <c r="G696" s="157">
        <v>19</v>
      </c>
      <c r="H696" s="270">
        <v>19</v>
      </c>
      <c r="I696" s="157">
        <v>20</v>
      </c>
      <c r="J696" s="270">
        <v>20</v>
      </c>
      <c r="K696" s="157">
        <v>21</v>
      </c>
      <c r="L696" s="270">
        <v>21</v>
      </c>
      <c r="M696" s="54">
        <v>22</v>
      </c>
      <c r="N696" s="274">
        <v>22</v>
      </c>
      <c r="O696" s="540"/>
      <c r="P696" s="542"/>
      <c r="Q696" s="540"/>
      <c r="R696" s="603"/>
      <c r="S696" s="603"/>
    </row>
    <row r="697" spans="1:19" s="119" customFormat="1" ht="60.75" customHeight="1">
      <c r="A697" s="603"/>
      <c r="B697" s="122" t="s">
        <v>2</v>
      </c>
      <c r="C697" s="123" t="s">
        <v>660</v>
      </c>
      <c r="D697" s="124" t="s">
        <v>4</v>
      </c>
      <c r="E697" s="186" t="s">
        <v>9</v>
      </c>
      <c r="F697" s="274"/>
      <c r="G697" s="52"/>
      <c r="H697" s="293"/>
      <c r="I697" s="52"/>
      <c r="J697" s="293"/>
      <c r="K697" s="52"/>
      <c r="L697" s="293"/>
      <c r="M697" s="52"/>
      <c r="N697" s="293"/>
      <c r="O697" s="92" t="s">
        <v>528</v>
      </c>
      <c r="P697" s="92" t="s">
        <v>528</v>
      </c>
      <c r="Q697" s="539"/>
      <c r="R697" s="235" t="s">
        <v>357</v>
      </c>
      <c r="S697" s="177" t="s">
        <v>159</v>
      </c>
    </row>
    <row r="698" spans="1:19" s="119" customFormat="1" ht="37.5" customHeight="1">
      <c r="A698" s="603"/>
      <c r="B698" s="122" t="s">
        <v>3</v>
      </c>
      <c r="C698" s="123" t="s">
        <v>661</v>
      </c>
      <c r="D698" s="124" t="s">
        <v>5</v>
      </c>
      <c r="E698" s="186" t="s">
        <v>848</v>
      </c>
      <c r="F698" s="274"/>
      <c r="G698" s="20" t="s">
        <v>848</v>
      </c>
      <c r="H698" s="274"/>
      <c r="I698" s="20" t="s">
        <v>848</v>
      </c>
      <c r="J698" s="274"/>
      <c r="K698" s="20" t="s">
        <v>848</v>
      </c>
      <c r="L698" s="274"/>
      <c r="M698" s="20" t="s">
        <v>848</v>
      </c>
      <c r="N698" s="320"/>
      <c r="O698" s="36"/>
      <c r="P698" s="93"/>
      <c r="Q698" s="540"/>
      <c r="R698" s="160" t="s">
        <v>359</v>
      </c>
      <c r="S698" s="161" t="s">
        <v>160</v>
      </c>
    </row>
    <row r="699" spans="5:14" s="119" customFormat="1" ht="13.5">
      <c r="E699" s="188"/>
      <c r="F699" s="273"/>
      <c r="G699" s="23"/>
      <c r="H699" s="273"/>
      <c r="I699" s="23"/>
      <c r="J699" s="273"/>
      <c r="K699" s="23"/>
      <c r="L699" s="273"/>
      <c r="M699" s="23"/>
      <c r="N699" s="273"/>
    </row>
    <row r="700" spans="1:14" s="119" customFormat="1" ht="18.75" customHeight="1">
      <c r="A700" s="603" t="s">
        <v>15</v>
      </c>
      <c r="B700" s="603"/>
      <c r="C700" s="118" t="s">
        <v>658</v>
      </c>
      <c r="E700" s="188"/>
      <c r="F700" s="273"/>
      <c r="G700" s="23"/>
      <c r="H700" s="273"/>
      <c r="I700" s="23"/>
      <c r="J700" s="273"/>
      <c r="K700" s="23"/>
      <c r="L700" s="273"/>
      <c r="M700" s="23" t="s">
        <v>6</v>
      </c>
      <c r="N700" s="273"/>
    </row>
    <row r="701" spans="1:19" s="119" customFormat="1" ht="12.75" customHeight="1">
      <c r="A701" s="603"/>
      <c r="B701" s="524" t="s">
        <v>1</v>
      </c>
      <c r="C701" s="524" t="s">
        <v>662</v>
      </c>
      <c r="D701" s="120"/>
      <c r="E701" s="577" t="s">
        <v>740</v>
      </c>
      <c r="F701" s="577"/>
      <c r="G701" s="577"/>
      <c r="H701" s="577"/>
      <c r="I701" s="577"/>
      <c r="J701" s="577"/>
      <c r="K701" s="577"/>
      <c r="L701" s="577"/>
      <c r="M701" s="550"/>
      <c r="N701" s="317"/>
      <c r="O701" s="539" t="s">
        <v>121</v>
      </c>
      <c r="P701" s="541" t="s">
        <v>798</v>
      </c>
      <c r="Q701" s="539" t="s">
        <v>41</v>
      </c>
      <c r="R701" s="603" t="s">
        <v>805</v>
      </c>
      <c r="S701" s="603"/>
    </row>
    <row r="702" spans="1:19" s="119" customFormat="1" ht="12.75" customHeight="1">
      <c r="A702" s="603"/>
      <c r="B702" s="549"/>
      <c r="C702" s="549"/>
      <c r="D702" s="121"/>
      <c r="E702" s="186">
        <v>18</v>
      </c>
      <c r="F702" s="270">
        <v>18</v>
      </c>
      <c r="G702" s="157">
        <v>19</v>
      </c>
      <c r="H702" s="270">
        <v>19</v>
      </c>
      <c r="I702" s="157">
        <v>20</v>
      </c>
      <c r="J702" s="270">
        <v>20</v>
      </c>
      <c r="K702" s="157">
        <v>21</v>
      </c>
      <c r="L702" s="270">
        <v>21</v>
      </c>
      <c r="M702" s="54">
        <v>22</v>
      </c>
      <c r="N702" s="274">
        <v>22</v>
      </c>
      <c r="O702" s="540"/>
      <c r="P702" s="542"/>
      <c r="Q702" s="540"/>
      <c r="R702" s="603"/>
      <c r="S702" s="603"/>
    </row>
    <row r="703" spans="1:19" s="119" customFormat="1" ht="60.75" customHeight="1">
      <c r="A703" s="603"/>
      <c r="B703" s="122" t="s">
        <v>2</v>
      </c>
      <c r="C703" s="123" t="s">
        <v>663</v>
      </c>
      <c r="D703" s="124" t="s">
        <v>4</v>
      </c>
      <c r="E703" s="186" t="s">
        <v>9</v>
      </c>
      <c r="F703" s="274"/>
      <c r="G703" s="52"/>
      <c r="H703" s="293"/>
      <c r="I703" s="52"/>
      <c r="J703" s="293"/>
      <c r="K703" s="52"/>
      <c r="L703" s="293"/>
      <c r="M703" s="52"/>
      <c r="N703" s="293"/>
      <c r="O703" s="92" t="s">
        <v>528</v>
      </c>
      <c r="P703" s="92" t="s">
        <v>528</v>
      </c>
      <c r="Q703" s="539"/>
      <c r="R703" s="235" t="s">
        <v>357</v>
      </c>
      <c r="S703" s="177" t="s">
        <v>159</v>
      </c>
    </row>
    <row r="704" spans="1:19" s="119" customFormat="1" ht="37.5" customHeight="1">
      <c r="A704" s="603"/>
      <c r="B704" s="122" t="s">
        <v>3</v>
      </c>
      <c r="C704" s="123" t="s">
        <v>661</v>
      </c>
      <c r="D704" s="124" t="s">
        <v>5</v>
      </c>
      <c r="E704" s="186" t="s">
        <v>848</v>
      </c>
      <c r="F704" s="274"/>
      <c r="G704" s="20" t="s">
        <v>848</v>
      </c>
      <c r="H704" s="274"/>
      <c r="I704" s="20" t="s">
        <v>848</v>
      </c>
      <c r="J704" s="274"/>
      <c r="K704" s="20" t="s">
        <v>848</v>
      </c>
      <c r="L704" s="274"/>
      <c r="M704" s="20" t="s">
        <v>848</v>
      </c>
      <c r="N704" s="320"/>
      <c r="O704" s="36"/>
      <c r="P704" s="93"/>
      <c r="Q704" s="540"/>
      <c r="R704" s="160" t="s">
        <v>359</v>
      </c>
      <c r="S704" s="161" t="s">
        <v>160</v>
      </c>
    </row>
    <row r="705" spans="5:14" s="119" customFormat="1" ht="13.5">
      <c r="E705" s="188"/>
      <c r="F705" s="273"/>
      <c r="G705" s="23"/>
      <c r="H705" s="273"/>
      <c r="I705" s="23"/>
      <c r="J705" s="273"/>
      <c r="K705" s="23"/>
      <c r="L705" s="273"/>
      <c r="M705" s="23"/>
      <c r="N705" s="273"/>
    </row>
    <row r="706" spans="1:14" s="119" customFormat="1" ht="18.75" customHeight="1">
      <c r="A706" s="603" t="s">
        <v>15</v>
      </c>
      <c r="B706" s="603"/>
      <c r="C706" s="118" t="s">
        <v>658</v>
      </c>
      <c r="E706" s="188"/>
      <c r="F706" s="273"/>
      <c r="G706" s="23"/>
      <c r="H706" s="273"/>
      <c r="I706" s="23"/>
      <c r="J706" s="273"/>
      <c r="K706" s="23"/>
      <c r="L706" s="273"/>
      <c r="M706" s="23" t="s">
        <v>6</v>
      </c>
      <c r="N706" s="273"/>
    </row>
    <row r="707" spans="1:19" s="119" customFormat="1" ht="12.75" customHeight="1">
      <c r="A707" s="603"/>
      <c r="B707" s="524" t="s">
        <v>1</v>
      </c>
      <c r="C707" s="524" t="s">
        <v>664</v>
      </c>
      <c r="D707" s="120"/>
      <c r="E707" s="577" t="s">
        <v>740</v>
      </c>
      <c r="F707" s="577"/>
      <c r="G707" s="577"/>
      <c r="H707" s="577"/>
      <c r="I707" s="577"/>
      <c r="J707" s="577"/>
      <c r="K707" s="577"/>
      <c r="L707" s="577"/>
      <c r="M707" s="550"/>
      <c r="N707" s="317"/>
      <c r="O707" s="539" t="s">
        <v>121</v>
      </c>
      <c r="P707" s="541" t="s">
        <v>798</v>
      </c>
      <c r="Q707" s="539" t="s">
        <v>41</v>
      </c>
      <c r="R707" s="603" t="s">
        <v>805</v>
      </c>
      <c r="S707" s="603"/>
    </row>
    <row r="708" spans="1:19" s="119" customFormat="1" ht="12.75" customHeight="1">
      <c r="A708" s="603"/>
      <c r="B708" s="549"/>
      <c r="C708" s="549"/>
      <c r="D708" s="121"/>
      <c r="E708" s="186">
        <v>18</v>
      </c>
      <c r="F708" s="270">
        <v>18</v>
      </c>
      <c r="G708" s="157">
        <v>19</v>
      </c>
      <c r="H708" s="270">
        <v>19</v>
      </c>
      <c r="I708" s="157">
        <v>20</v>
      </c>
      <c r="J708" s="270">
        <v>20</v>
      </c>
      <c r="K708" s="157">
        <v>21</v>
      </c>
      <c r="L708" s="270">
        <v>21</v>
      </c>
      <c r="M708" s="54">
        <v>22</v>
      </c>
      <c r="N708" s="274">
        <v>22</v>
      </c>
      <c r="O708" s="540"/>
      <c r="P708" s="542"/>
      <c r="Q708" s="540"/>
      <c r="R708" s="603"/>
      <c r="S708" s="603"/>
    </row>
    <row r="709" spans="1:19" s="119" customFormat="1" ht="166.5" customHeight="1">
      <c r="A709" s="603"/>
      <c r="B709" s="122" t="s">
        <v>2</v>
      </c>
      <c r="C709" s="123" t="s">
        <v>106</v>
      </c>
      <c r="D709" s="124" t="s">
        <v>4</v>
      </c>
      <c r="E709" s="186" t="s">
        <v>9</v>
      </c>
      <c r="F709" s="274"/>
      <c r="G709" s="52"/>
      <c r="H709" s="293"/>
      <c r="I709" s="52"/>
      <c r="J709" s="293"/>
      <c r="K709" s="52"/>
      <c r="L709" s="293"/>
      <c r="M709" s="52"/>
      <c r="N709" s="293"/>
      <c r="O709" s="92" t="s">
        <v>528</v>
      </c>
      <c r="P709" s="92" t="s">
        <v>528</v>
      </c>
      <c r="Q709" s="539"/>
      <c r="R709" s="235" t="s">
        <v>357</v>
      </c>
      <c r="S709" s="177" t="s">
        <v>159</v>
      </c>
    </row>
    <row r="710" spans="1:19" s="119" customFormat="1" ht="37.5" customHeight="1">
      <c r="A710" s="603"/>
      <c r="B710" s="122" t="s">
        <v>3</v>
      </c>
      <c r="C710" s="123" t="s">
        <v>661</v>
      </c>
      <c r="D710" s="124" t="s">
        <v>5</v>
      </c>
      <c r="E710" s="186" t="s">
        <v>848</v>
      </c>
      <c r="F710" s="274"/>
      <c r="G710" s="20" t="s">
        <v>848</v>
      </c>
      <c r="H710" s="274"/>
      <c r="I710" s="20" t="s">
        <v>848</v>
      </c>
      <c r="J710" s="274"/>
      <c r="K710" s="20" t="s">
        <v>848</v>
      </c>
      <c r="L710" s="274"/>
      <c r="M710" s="20" t="s">
        <v>848</v>
      </c>
      <c r="N710" s="320"/>
      <c r="O710" s="36"/>
      <c r="P710" s="93"/>
      <c r="Q710" s="540"/>
      <c r="R710" s="160" t="s">
        <v>359</v>
      </c>
      <c r="S710" s="161" t="s">
        <v>160</v>
      </c>
    </row>
    <row r="711" spans="1:14" s="119" customFormat="1" ht="13.5" customHeight="1">
      <c r="A711" s="125"/>
      <c r="B711" s="126"/>
      <c r="C711" s="127"/>
      <c r="D711" s="128"/>
      <c r="E711" s="195"/>
      <c r="F711" s="272"/>
      <c r="G711" s="26"/>
      <c r="H711" s="272"/>
      <c r="I711" s="26"/>
      <c r="J711" s="272"/>
      <c r="K711" s="26"/>
      <c r="L711" s="272"/>
      <c r="M711" s="26"/>
      <c r="N711" s="272"/>
    </row>
    <row r="712" spans="1:14" s="119" customFormat="1" ht="18.75" customHeight="1">
      <c r="A712" s="603" t="s">
        <v>15</v>
      </c>
      <c r="B712" s="603"/>
      <c r="C712" s="118" t="s">
        <v>658</v>
      </c>
      <c r="E712" s="188"/>
      <c r="F712" s="273"/>
      <c r="G712" s="23"/>
      <c r="H712" s="273"/>
      <c r="I712" s="23"/>
      <c r="J712" s="273"/>
      <c r="K712" s="23"/>
      <c r="L712" s="273"/>
      <c r="M712" s="23" t="s">
        <v>6</v>
      </c>
      <c r="N712" s="273"/>
    </row>
    <row r="713" spans="1:19" s="119" customFormat="1" ht="12.75" customHeight="1">
      <c r="A713" s="603"/>
      <c r="B713" s="524" t="s">
        <v>1</v>
      </c>
      <c r="C713" s="524" t="s">
        <v>107</v>
      </c>
      <c r="D713" s="120"/>
      <c r="E713" s="577" t="s">
        <v>740</v>
      </c>
      <c r="F713" s="577"/>
      <c r="G713" s="577"/>
      <c r="H713" s="577"/>
      <c r="I713" s="577"/>
      <c r="J713" s="577"/>
      <c r="K713" s="577"/>
      <c r="L713" s="577"/>
      <c r="M713" s="550"/>
      <c r="N713" s="317"/>
      <c r="O713" s="539" t="s">
        <v>121</v>
      </c>
      <c r="P713" s="541" t="s">
        <v>798</v>
      </c>
      <c r="Q713" s="539" t="s">
        <v>41</v>
      </c>
      <c r="R713" s="603" t="s">
        <v>805</v>
      </c>
      <c r="S713" s="603"/>
    </row>
    <row r="714" spans="1:19" s="119" customFormat="1" ht="12.75" customHeight="1">
      <c r="A714" s="603"/>
      <c r="B714" s="549"/>
      <c r="C714" s="549"/>
      <c r="D714" s="121"/>
      <c r="E714" s="186">
        <v>18</v>
      </c>
      <c r="F714" s="270">
        <v>18</v>
      </c>
      <c r="G714" s="157">
        <v>19</v>
      </c>
      <c r="H714" s="270">
        <v>19</v>
      </c>
      <c r="I714" s="157">
        <v>20</v>
      </c>
      <c r="J714" s="270">
        <v>20</v>
      </c>
      <c r="K714" s="157">
        <v>21</v>
      </c>
      <c r="L714" s="270">
        <v>21</v>
      </c>
      <c r="M714" s="54">
        <v>22</v>
      </c>
      <c r="N714" s="274">
        <v>22</v>
      </c>
      <c r="O714" s="540"/>
      <c r="P714" s="542"/>
      <c r="Q714" s="540"/>
      <c r="R714" s="603"/>
      <c r="S714" s="603"/>
    </row>
    <row r="715" spans="1:19" s="119" customFormat="1" ht="101.25" customHeight="1">
      <c r="A715" s="603"/>
      <c r="B715" s="122" t="s">
        <v>2</v>
      </c>
      <c r="C715" s="123" t="s">
        <v>108</v>
      </c>
      <c r="D715" s="124" t="s">
        <v>4</v>
      </c>
      <c r="E715" s="186" t="s">
        <v>9</v>
      </c>
      <c r="F715" s="274"/>
      <c r="G715" s="52"/>
      <c r="H715" s="293"/>
      <c r="I715" s="52"/>
      <c r="J715" s="293"/>
      <c r="K715" s="52"/>
      <c r="L715" s="293"/>
      <c r="M715" s="52"/>
      <c r="N715" s="327"/>
      <c r="O715" s="92" t="s">
        <v>528</v>
      </c>
      <c r="P715" s="92" t="s">
        <v>528</v>
      </c>
      <c r="Q715" s="539"/>
      <c r="R715" s="235" t="s">
        <v>357</v>
      </c>
      <c r="S715" s="177" t="s">
        <v>159</v>
      </c>
    </row>
    <row r="716" spans="1:19" s="119" customFormat="1" ht="37.5" customHeight="1">
      <c r="A716" s="603"/>
      <c r="B716" s="122" t="s">
        <v>3</v>
      </c>
      <c r="C716" s="123" t="s">
        <v>661</v>
      </c>
      <c r="D716" s="124" t="s">
        <v>5</v>
      </c>
      <c r="E716" s="186" t="s">
        <v>848</v>
      </c>
      <c r="F716" s="274"/>
      <c r="G716" s="20" t="s">
        <v>848</v>
      </c>
      <c r="H716" s="274"/>
      <c r="I716" s="20" t="s">
        <v>848</v>
      </c>
      <c r="J716" s="274"/>
      <c r="K716" s="20" t="s">
        <v>848</v>
      </c>
      <c r="L716" s="274"/>
      <c r="M716" s="20" t="s">
        <v>848</v>
      </c>
      <c r="N716" s="320"/>
      <c r="O716" s="36"/>
      <c r="P716" s="93"/>
      <c r="Q716" s="540"/>
      <c r="R716" s="160" t="s">
        <v>359</v>
      </c>
      <c r="S716" s="161" t="s">
        <v>160</v>
      </c>
    </row>
    <row r="717" spans="5:14" s="119" customFormat="1" ht="18.75" customHeight="1">
      <c r="E717" s="188"/>
      <c r="F717" s="273"/>
      <c r="G717" s="23"/>
      <c r="H717" s="273"/>
      <c r="I717" s="23"/>
      <c r="J717" s="273"/>
      <c r="K717" s="23"/>
      <c r="L717" s="273"/>
      <c r="M717" s="23"/>
      <c r="N717" s="273"/>
    </row>
    <row r="718" spans="1:14" s="119" customFormat="1" ht="18.75" customHeight="1">
      <c r="A718" s="603" t="s">
        <v>15</v>
      </c>
      <c r="B718" s="603"/>
      <c r="C718" s="118" t="s">
        <v>658</v>
      </c>
      <c r="E718" s="188"/>
      <c r="F718" s="273"/>
      <c r="G718" s="23"/>
      <c r="H718" s="273"/>
      <c r="I718" s="23"/>
      <c r="J718" s="273"/>
      <c r="K718" s="23"/>
      <c r="L718" s="273"/>
      <c r="M718" s="23" t="s">
        <v>6</v>
      </c>
      <c r="N718" s="273"/>
    </row>
    <row r="719" spans="1:19" s="119" customFormat="1" ht="12.75" customHeight="1">
      <c r="A719" s="603"/>
      <c r="B719" s="524" t="s">
        <v>1</v>
      </c>
      <c r="C719" s="524" t="s">
        <v>109</v>
      </c>
      <c r="D719" s="120"/>
      <c r="E719" s="577" t="s">
        <v>740</v>
      </c>
      <c r="F719" s="577"/>
      <c r="G719" s="577"/>
      <c r="H719" s="577"/>
      <c r="I719" s="577"/>
      <c r="J719" s="577"/>
      <c r="K719" s="577"/>
      <c r="L719" s="577"/>
      <c r="M719" s="550"/>
      <c r="N719" s="317"/>
      <c r="O719" s="539" t="s">
        <v>121</v>
      </c>
      <c r="P719" s="541" t="s">
        <v>798</v>
      </c>
      <c r="Q719" s="539" t="s">
        <v>41</v>
      </c>
      <c r="R719" s="603" t="s">
        <v>805</v>
      </c>
      <c r="S719" s="603"/>
    </row>
    <row r="720" spans="1:19" s="119" customFormat="1" ht="12.75" customHeight="1">
      <c r="A720" s="603"/>
      <c r="B720" s="549"/>
      <c r="C720" s="549"/>
      <c r="D720" s="121"/>
      <c r="E720" s="186">
        <v>18</v>
      </c>
      <c r="F720" s="270">
        <v>18</v>
      </c>
      <c r="G720" s="157">
        <v>19</v>
      </c>
      <c r="H720" s="270">
        <v>19</v>
      </c>
      <c r="I720" s="157">
        <v>20</v>
      </c>
      <c r="J720" s="270">
        <v>20</v>
      </c>
      <c r="K720" s="157">
        <v>21</v>
      </c>
      <c r="L720" s="270">
        <v>21</v>
      </c>
      <c r="M720" s="54">
        <v>22</v>
      </c>
      <c r="N720" s="274">
        <v>22</v>
      </c>
      <c r="O720" s="540"/>
      <c r="P720" s="542"/>
      <c r="Q720" s="540"/>
      <c r="R720" s="603"/>
      <c r="S720" s="603"/>
    </row>
    <row r="721" spans="1:19" s="119" customFormat="1" ht="83.25" customHeight="1">
      <c r="A721" s="603"/>
      <c r="B721" s="122" t="s">
        <v>2</v>
      </c>
      <c r="C721" s="123" t="s">
        <v>110</v>
      </c>
      <c r="D721" s="124" t="s">
        <v>4</v>
      </c>
      <c r="E721" s="186" t="s">
        <v>9</v>
      </c>
      <c r="F721" s="274"/>
      <c r="G721" s="52"/>
      <c r="H721" s="293"/>
      <c r="I721" s="52"/>
      <c r="J721" s="293"/>
      <c r="K721" s="52"/>
      <c r="L721" s="293"/>
      <c r="M721" s="52"/>
      <c r="N721" s="293"/>
      <c r="O721" s="92" t="s">
        <v>528</v>
      </c>
      <c r="P721" s="92" t="s">
        <v>528</v>
      </c>
      <c r="Q721" s="539"/>
      <c r="R721" s="235" t="s">
        <v>357</v>
      </c>
      <c r="S721" s="177" t="s">
        <v>159</v>
      </c>
    </row>
    <row r="722" spans="1:19" s="119" customFormat="1" ht="37.5" customHeight="1">
      <c r="A722" s="603"/>
      <c r="B722" s="122" t="s">
        <v>3</v>
      </c>
      <c r="C722" s="123" t="s">
        <v>661</v>
      </c>
      <c r="D722" s="124" t="s">
        <v>5</v>
      </c>
      <c r="E722" s="186" t="s">
        <v>848</v>
      </c>
      <c r="F722" s="274"/>
      <c r="G722" s="20" t="s">
        <v>848</v>
      </c>
      <c r="H722" s="274"/>
      <c r="I722" s="20" t="s">
        <v>848</v>
      </c>
      <c r="J722" s="274"/>
      <c r="K722" s="20" t="s">
        <v>848</v>
      </c>
      <c r="L722" s="274"/>
      <c r="M722" s="20" t="s">
        <v>848</v>
      </c>
      <c r="N722" s="320"/>
      <c r="O722" s="36"/>
      <c r="P722" s="93"/>
      <c r="Q722" s="540"/>
      <c r="R722" s="160" t="s">
        <v>359</v>
      </c>
      <c r="S722" s="161" t="s">
        <v>160</v>
      </c>
    </row>
    <row r="723" spans="5:14" s="119" customFormat="1" ht="13.5" customHeight="1">
      <c r="E723" s="188"/>
      <c r="F723" s="273"/>
      <c r="G723" s="23"/>
      <c r="H723" s="273"/>
      <c r="I723" s="23"/>
      <c r="J723" s="273"/>
      <c r="K723" s="23"/>
      <c r="L723" s="273"/>
      <c r="M723" s="23"/>
      <c r="N723" s="273"/>
    </row>
    <row r="724" spans="1:14" s="119" customFormat="1" ht="18.75" customHeight="1">
      <c r="A724" s="603" t="s">
        <v>15</v>
      </c>
      <c r="B724" s="603"/>
      <c r="C724" s="118" t="s">
        <v>111</v>
      </c>
      <c r="E724" s="188"/>
      <c r="F724" s="273"/>
      <c r="G724" s="23"/>
      <c r="H724" s="273"/>
      <c r="I724" s="23"/>
      <c r="J724" s="273"/>
      <c r="K724" s="23"/>
      <c r="L724" s="273"/>
      <c r="M724" s="23" t="s">
        <v>6</v>
      </c>
      <c r="N724" s="273"/>
    </row>
    <row r="725" spans="1:19" s="119" customFormat="1" ht="12.75" customHeight="1">
      <c r="A725" s="603"/>
      <c r="B725" s="524" t="s">
        <v>1</v>
      </c>
      <c r="C725" s="524" t="s">
        <v>112</v>
      </c>
      <c r="D725" s="120"/>
      <c r="E725" s="577" t="s">
        <v>740</v>
      </c>
      <c r="F725" s="577"/>
      <c r="G725" s="577"/>
      <c r="H725" s="577"/>
      <c r="I725" s="577"/>
      <c r="J725" s="577"/>
      <c r="K725" s="577"/>
      <c r="L725" s="577"/>
      <c r="M725" s="550"/>
      <c r="N725" s="317"/>
      <c r="O725" s="539" t="s">
        <v>121</v>
      </c>
      <c r="P725" s="541" t="s">
        <v>798</v>
      </c>
      <c r="Q725" s="539" t="s">
        <v>41</v>
      </c>
      <c r="R725" s="603" t="s">
        <v>805</v>
      </c>
      <c r="S725" s="603"/>
    </row>
    <row r="726" spans="1:19" s="119" customFormat="1" ht="12.75" customHeight="1">
      <c r="A726" s="603"/>
      <c r="B726" s="549"/>
      <c r="C726" s="549"/>
      <c r="D726" s="121"/>
      <c r="E726" s="186">
        <v>18</v>
      </c>
      <c r="F726" s="270">
        <v>18</v>
      </c>
      <c r="G726" s="157">
        <v>19</v>
      </c>
      <c r="H726" s="270">
        <v>19</v>
      </c>
      <c r="I726" s="157">
        <v>20</v>
      </c>
      <c r="J726" s="270">
        <v>20</v>
      </c>
      <c r="K726" s="157">
        <v>21</v>
      </c>
      <c r="L726" s="270">
        <v>21</v>
      </c>
      <c r="M726" s="54">
        <v>22</v>
      </c>
      <c r="N726" s="274">
        <v>22</v>
      </c>
      <c r="O726" s="540"/>
      <c r="P726" s="542"/>
      <c r="Q726" s="540"/>
      <c r="R726" s="603"/>
      <c r="S726" s="603"/>
    </row>
    <row r="727" spans="1:19" s="119" customFormat="1" ht="195" customHeight="1">
      <c r="A727" s="603"/>
      <c r="B727" s="122" t="s">
        <v>2</v>
      </c>
      <c r="C727" s="123" t="s">
        <v>397</v>
      </c>
      <c r="D727" s="124" t="s">
        <v>4</v>
      </c>
      <c r="E727" s="186" t="s">
        <v>9</v>
      </c>
      <c r="F727" s="274"/>
      <c r="G727" s="52"/>
      <c r="H727" s="293"/>
      <c r="I727" s="52"/>
      <c r="J727" s="293"/>
      <c r="K727" s="52"/>
      <c r="L727" s="293"/>
      <c r="M727" s="52"/>
      <c r="N727" s="293"/>
      <c r="O727" s="92" t="s">
        <v>528</v>
      </c>
      <c r="P727" s="92" t="s">
        <v>528</v>
      </c>
      <c r="Q727" s="539"/>
      <c r="R727" s="235" t="s">
        <v>357</v>
      </c>
      <c r="S727" s="177" t="s">
        <v>159</v>
      </c>
    </row>
    <row r="728" spans="1:19" s="119" customFormat="1" ht="37.5" customHeight="1">
      <c r="A728" s="603"/>
      <c r="B728" s="122" t="s">
        <v>3</v>
      </c>
      <c r="C728" s="123" t="s">
        <v>661</v>
      </c>
      <c r="D728" s="124" t="s">
        <v>5</v>
      </c>
      <c r="E728" s="186"/>
      <c r="F728" s="274"/>
      <c r="G728" s="20"/>
      <c r="H728" s="274"/>
      <c r="I728" s="20"/>
      <c r="J728" s="274"/>
      <c r="K728" s="20"/>
      <c r="L728" s="274"/>
      <c r="M728" s="20"/>
      <c r="N728" s="320"/>
      <c r="O728" s="36"/>
      <c r="P728" s="93"/>
      <c r="Q728" s="540"/>
      <c r="R728" s="160" t="s">
        <v>359</v>
      </c>
      <c r="S728" s="161" t="s">
        <v>160</v>
      </c>
    </row>
    <row r="729" spans="5:14" s="119" customFormat="1" ht="13.5" customHeight="1">
      <c r="E729" s="188"/>
      <c r="F729" s="273"/>
      <c r="G729" s="23"/>
      <c r="H729" s="273"/>
      <c r="I729" s="23"/>
      <c r="J729" s="273"/>
      <c r="K729" s="23"/>
      <c r="L729" s="273"/>
      <c r="M729" s="23"/>
      <c r="N729" s="273"/>
    </row>
    <row r="730" spans="1:14" s="119" customFormat="1" ht="18.75" customHeight="1">
      <c r="A730" s="603" t="s">
        <v>15</v>
      </c>
      <c r="B730" s="603"/>
      <c r="C730" s="118" t="s">
        <v>658</v>
      </c>
      <c r="E730" s="188"/>
      <c r="F730" s="273"/>
      <c r="G730" s="23"/>
      <c r="H730" s="273"/>
      <c r="I730" s="23"/>
      <c r="J730" s="273"/>
      <c r="K730" s="23"/>
      <c r="L730" s="273"/>
      <c r="M730" s="23" t="s">
        <v>6</v>
      </c>
      <c r="N730" s="273"/>
    </row>
    <row r="731" spans="1:19" s="119" customFormat="1" ht="12.75" customHeight="1">
      <c r="A731" s="603"/>
      <c r="B731" s="524" t="s">
        <v>1</v>
      </c>
      <c r="C731" s="524" t="s">
        <v>398</v>
      </c>
      <c r="D731" s="120"/>
      <c r="E731" s="577" t="s">
        <v>740</v>
      </c>
      <c r="F731" s="577"/>
      <c r="G731" s="577"/>
      <c r="H731" s="577"/>
      <c r="I731" s="577"/>
      <c r="J731" s="577"/>
      <c r="K731" s="577"/>
      <c r="L731" s="577"/>
      <c r="M731" s="550"/>
      <c r="N731" s="317"/>
      <c r="O731" s="539" t="s">
        <v>121</v>
      </c>
      <c r="P731" s="541" t="s">
        <v>798</v>
      </c>
      <c r="Q731" s="539" t="s">
        <v>41</v>
      </c>
      <c r="R731" s="603" t="s">
        <v>805</v>
      </c>
      <c r="S731" s="603"/>
    </row>
    <row r="732" spans="1:19" s="119" customFormat="1" ht="12.75" customHeight="1">
      <c r="A732" s="603"/>
      <c r="B732" s="549"/>
      <c r="C732" s="549"/>
      <c r="D732" s="121"/>
      <c r="E732" s="186">
        <v>18</v>
      </c>
      <c r="F732" s="270">
        <v>18</v>
      </c>
      <c r="G732" s="157">
        <v>19</v>
      </c>
      <c r="H732" s="270">
        <v>19</v>
      </c>
      <c r="I732" s="157">
        <v>20</v>
      </c>
      <c r="J732" s="270">
        <v>20</v>
      </c>
      <c r="K732" s="157">
        <v>21</v>
      </c>
      <c r="L732" s="270">
        <v>21</v>
      </c>
      <c r="M732" s="54">
        <v>22</v>
      </c>
      <c r="N732" s="274">
        <v>22</v>
      </c>
      <c r="O732" s="540"/>
      <c r="P732" s="542"/>
      <c r="Q732" s="540"/>
      <c r="R732" s="603"/>
      <c r="S732" s="603"/>
    </row>
    <row r="733" spans="1:19" s="119" customFormat="1" ht="60.75" customHeight="1">
      <c r="A733" s="603"/>
      <c r="B733" s="122" t="s">
        <v>2</v>
      </c>
      <c r="C733" s="123" t="s">
        <v>399</v>
      </c>
      <c r="D733" s="124" t="s">
        <v>4</v>
      </c>
      <c r="E733" s="186" t="s">
        <v>9</v>
      </c>
      <c r="F733" s="274"/>
      <c r="G733" s="52"/>
      <c r="H733" s="293"/>
      <c r="I733" s="52"/>
      <c r="J733" s="293"/>
      <c r="K733" s="52"/>
      <c r="L733" s="293"/>
      <c r="M733" s="52"/>
      <c r="N733" s="293"/>
      <c r="O733" s="92" t="s">
        <v>528</v>
      </c>
      <c r="P733" s="92" t="s">
        <v>528</v>
      </c>
      <c r="Q733" s="539"/>
      <c r="R733" s="235" t="s">
        <v>357</v>
      </c>
      <c r="S733" s="177" t="s">
        <v>159</v>
      </c>
    </row>
    <row r="734" spans="1:19" s="119" customFormat="1" ht="37.5" customHeight="1">
      <c r="A734" s="603"/>
      <c r="B734" s="122" t="s">
        <v>3</v>
      </c>
      <c r="C734" s="123" t="s">
        <v>661</v>
      </c>
      <c r="D734" s="124" t="s">
        <v>5</v>
      </c>
      <c r="E734" s="186" t="s">
        <v>848</v>
      </c>
      <c r="F734" s="274"/>
      <c r="G734" s="20" t="s">
        <v>848</v>
      </c>
      <c r="H734" s="274"/>
      <c r="I734" s="20" t="s">
        <v>848</v>
      </c>
      <c r="J734" s="274"/>
      <c r="K734" s="20" t="s">
        <v>848</v>
      </c>
      <c r="L734" s="274"/>
      <c r="M734" s="20" t="s">
        <v>848</v>
      </c>
      <c r="N734" s="320"/>
      <c r="O734" s="36"/>
      <c r="P734" s="93"/>
      <c r="Q734" s="540"/>
      <c r="R734" s="160" t="s">
        <v>359</v>
      </c>
      <c r="S734" s="161" t="s">
        <v>160</v>
      </c>
    </row>
    <row r="735" spans="1:14" s="119" customFormat="1" ht="13.5">
      <c r="A735" s="130"/>
      <c r="B735" s="129"/>
      <c r="C735" s="131"/>
      <c r="D735" s="132"/>
      <c r="E735" s="193"/>
      <c r="F735" s="303"/>
      <c r="G735" s="211"/>
      <c r="H735" s="303"/>
      <c r="I735" s="211"/>
      <c r="J735" s="303"/>
      <c r="K735" s="211"/>
      <c r="L735" s="303"/>
      <c r="M735" s="211"/>
      <c r="N735" s="272"/>
    </row>
    <row r="736" spans="1:6" ht="24">
      <c r="A736" s="554" t="s">
        <v>891</v>
      </c>
      <c r="B736" s="555"/>
      <c r="C736" s="556"/>
      <c r="D736" s="566">
        <v>608</v>
      </c>
      <c r="E736" s="567"/>
      <c r="F736" s="291"/>
    </row>
    <row r="737" spans="3:14" ht="13.5">
      <c r="C737" s="537" t="s">
        <v>146</v>
      </c>
      <c r="D737" s="538"/>
      <c r="E737" s="190" t="s">
        <v>53</v>
      </c>
      <c r="F737" s="270" t="s">
        <v>609</v>
      </c>
      <c r="G737" s="157" t="s">
        <v>214</v>
      </c>
      <c r="H737" s="270" t="s">
        <v>51</v>
      </c>
      <c r="I737" s="157" t="s">
        <v>215</v>
      </c>
      <c r="J737" s="270" t="s">
        <v>49</v>
      </c>
      <c r="K737" s="157" t="s">
        <v>216</v>
      </c>
      <c r="L737" s="270" t="s">
        <v>612</v>
      </c>
      <c r="M737" s="157" t="s">
        <v>217</v>
      </c>
      <c r="N737" s="270" t="s">
        <v>610</v>
      </c>
    </row>
    <row r="738" spans="3:14" ht="13.5">
      <c r="C738" s="29"/>
      <c r="D738" s="30"/>
      <c r="E738" s="191">
        <f>SUM(E743,E749,E755,E761,E767,,E773,E779,E785,E791,E797,E803,E809,E839,E884,E888,E815)</f>
        <v>255</v>
      </c>
      <c r="F738" s="271">
        <f aca="true" t="shared" si="20" ref="F738:N738">SUM(F743,F749,F755,F761,F767,,F773,F779,F785,F791,F797,F803,F809,F839,F884,F888,F815)</f>
        <v>3606</v>
      </c>
      <c r="G738" s="25">
        <f t="shared" si="20"/>
        <v>15992</v>
      </c>
      <c r="H738" s="271">
        <f t="shared" si="20"/>
        <v>62127</v>
      </c>
      <c r="I738" s="25">
        <f t="shared" si="20"/>
        <v>16610</v>
      </c>
      <c r="J738" s="271">
        <f t="shared" si="20"/>
        <v>60340</v>
      </c>
      <c r="K738" s="25">
        <f t="shared" si="20"/>
        <v>20749</v>
      </c>
      <c r="L738" s="271">
        <f t="shared" si="20"/>
        <v>61716</v>
      </c>
      <c r="M738" s="25">
        <f t="shared" si="20"/>
        <v>20746</v>
      </c>
      <c r="N738" s="271">
        <f t="shared" si="20"/>
        <v>62116</v>
      </c>
    </row>
    <row r="739" spans="1:16" s="32" customFormat="1" ht="18.75" customHeight="1">
      <c r="A739" s="545" t="s">
        <v>15</v>
      </c>
      <c r="B739" s="545"/>
      <c r="C739" s="47" t="s">
        <v>530</v>
      </c>
      <c r="E739" s="188"/>
      <c r="F739" s="273"/>
      <c r="G739" s="23"/>
      <c r="H739" s="273"/>
      <c r="I739" s="23"/>
      <c r="J739" s="273"/>
      <c r="K739" s="23"/>
      <c r="L739" s="273"/>
      <c r="M739" s="23" t="s">
        <v>6</v>
      </c>
      <c r="N739" s="273"/>
      <c r="P739" s="89"/>
    </row>
    <row r="740" spans="1:19" s="32" customFormat="1" ht="12.75" customHeight="1">
      <c r="A740" s="535"/>
      <c r="B740" s="539" t="s">
        <v>1</v>
      </c>
      <c r="C740" s="561" t="s">
        <v>873</v>
      </c>
      <c r="D740" s="35"/>
      <c r="E740" s="546" t="s">
        <v>740</v>
      </c>
      <c r="F740" s="547"/>
      <c r="G740" s="547"/>
      <c r="H740" s="547"/>
      <c r="I740" s="547"/>
      <c r="J740" s="547"/>
      <c r="K740" s="547"/>
      <c r="L740" s="547"/>
      <c r="M740" s="547"/>
      <c r="N740" s="317"/>
      <c r="O740" s="539" t="s">
        <v>121</v>
      </c>
      <c r="P740" s="541" t="s">
        <v>798</v>
      </c>
      <c r="Q740" s="539" t="s">
        <v>41</v>
      </c>
      <c r="R740" s="603" t="s">
        <v>805</v>
      </c>
      <c r="S740" s="603"/>
    </row>
    <row r="741" spans="1:19" s="32" customFormat="1" ht="12.75" customHeight="1">
      <c r="A741" s="535"/>
      <c r="B741" s="540"/>
      <c r="C741" s="562"/>
      <c r="D741" s="36"/>
      <c r="E741" s="186">
        <v>18</v>
      </c>
      <c r="F741" s="270">
        <v>18</v>
      </c>
      <c r="G741" s="157">
        <v>19</v>
      </c>
      <c r="H741" s="270">
        <v>19</v>
      </c>
      <c r="I741" s="157">
        <v>20</v>
      </c>
      <c r="J741" s="270">
        <v>20</v>
      </c>
      <c r="K741" s="157">
        <v>21</v>
      </c>
      <c r="L741" s="270">
        <v>21</v>
      </c>
      <c r="M741" s="54">
        <v>22</v>
      </c>
      <c r="N741" s="274">
        <v>22</v>
      </c>
      <c r="O741" s="540"/>
      <c r="P741" s="542"/>
      <c r="Q741" s="540"/>
      <c r="R741" s="603"/>
      <c r="S741" s="603"/>
    </row>
    <row r="742" spans="1:19" s="32" customFormat="1" ht="60.75" customHeight="1">
      <c r="A742" s="535"/>
      <c r="B742" s="37" t="s">
        <v>2</v>
      </c>
      <c r="C742" s="38" t="s">
        <v>442</v>
      </c>
      <c r="D742" s="39" t="s">
        <v>4</v>
      </c>
      <c r="E742" s="186" t="s">
        <v>8</v>
      </c>
      <c r="F742" s="274"/>
      <c r="G742" s="52"/>
      <c r="H742" s="293"/>
      <c r="I742" s="52"/>
      <c r="J742" s="293"/>
      <c r="K742" s="52"/>
      <c r="L742" s="293"/>
      <c r="M742" s="52"/>
      <c r="N742" s="293"/>
      <c r="O742" s="34" t="s">
        <v>128</v>
      </c>
      <c r="P742" s="92" t="s">
        <v>444</v>
      </c>
      <c r="Q742" s="539" t="s">
        <v>194</v>
      </c>
      <c r="R742" s="235" t="s">
        <v>357</v>
      </c>
      <c r="S742" s="220" t="s">
        <v>68</v>
      </c>
    </row>
    <row r="743" spans="1:19" s="32" customFormat="1" ht="60.75" customHeight="1">
      <c r="A743" s="535"/>
      <c r="B743" s="37" t="s">
        <v>3</v>
      </c>
      <c r="C743" s="38" t="s">
        <v>443</v>
      </c>
      <c r="D743" s="39" t="s">
        <v>5</v>
      </c>
      <c r="E743" s="198"/>
      <c r="F743" s="275">
        <v>3000</v>
      </c>
      <c r="G743" s="73"/>
      <c r="H743" s="275">
        <v>3000</v>
      </c>
      <c r="I743" s="73"/>
      <c r="J743" s="275">
        <v>3500</v>
      </c>
      <c r="K743" s="73"/>
      <c r="L743" s="275">
        <v>3500</v>
      </c>
      <c r="M743" s="73"/>
      <c r="N743" s="321">
        <v>3800</v>
      </c>
      <c r="O743" s="36"/>
      <c r="P743" s="93"/>
      <c r="Q743" s="540"/>
      <c r="R743" s="160" t="s">
        <v>359</v>
      </c>
      <c r="S743" s="161" t="s">
        <v>69</v>
      </c>
    </row>
    <row r="744" spans="1:16" s="32" customFormat="1" ht="13.5">
      <c r="A744" s="42"/>
      <c r="B744" s="43"/>
      <c r="C744" s="44"/>
      <c r="D744" s="45"/>
      <c r="E744" s="195"/>
      <c r="F744" s="272"/>
      <c r="G744" s="26"/>
      <c r="H744" s="272"/>
      <c r="I744" s="26"/>
      <c r="J744" s="272"/>
      <c r="K744" s="26"/>
      <c r="L744" s="272"/>
      <c r="M744" s="26"/>
      <c r="N744" s="272"/>
      <c r="O744" s="46"/>
      <c r="P744" s="90"/>
    </row>
    <row r="745" spans="1:16" s="32" customFormat="1" ht="18.75" customHeight="1">
      <c r="A745" s="535" t="s">
        <v>15</v>
      </c>
      <c r="B745" s="535"/>
      <c r="C745" s="47" t="s">
        <v>530</v>
      </c>
      <c r="E745" s="188"/>
      <c r="F745" s="273"/>
      <c r="G745" s="23"/>
      <c r="H745" s="273"/>
      <c r="I745" s="23"/>
      <c r="J745" s="273"/>
      <c r="K745" s="23"/>
      <c r="L745" s="273"/>
      <c r="M745" s="23" t="s">
        <v>6</v>
      </c>
      <c r="N745" s="273"/>
      <c r="P745" s="89"/>
    </row>
    <row r="746" spans="1:19" s="32" customFormat="1" ht="12.75" customHeight="1">
      <c r="A746" s="535"/>
      <c r="B746" s="539" t="s">
        <v>1</v>
      </c>
      <c r="C746" s="539" t="s">
        <v>529</v>
      </c>
      <c r="D746" s="35"/>
      <c r="E746" s="546" t="s">
        <v>740</v>
      </c>
      <c r="F746" s="547"/>
      <c r="G746" s="547"/>
      <c r="H746" s="547"/>
      <c r="I746" s="547"/>
      <c r="J746" s="547"/>
      <c r="K746" s="547"/>
      <c r="L746" s="547"/>
      <c r="M746" s="547"/>
      <c r="N746" s="317"/>
      <c r="O746" s="539" t="s">
        <v>121</v>
      </c>
      <c r="P746" s="541" t="s">
        <v>798</v>
      </c>
      <c r="Q746" s="539" t="s">
        <v>41</v>
      </c>
      <c r="R746" s="603" t="s">
        <v>805</v>
      </c>
      <c r="S746" s="603"/>
    </row>
    <row r="747" spans="1:19" s="32" customFormat="1" ht="12.75" customHeight="1">
      <c r="A747" s="535"/>
      <c r="B747" s="540"/>
      <c r="C747" s="540"/>
      <c r="D747" s="36"/>
      <c r="E747" s="186">
        <v>18</v>
      </c>
      <c r="F747" s="270">
        <v>18</v>
      </c>
      <c r="G747" s="157">
        <v>19</v>
      </c>
      <c r="H747" s="270">
        <v>19</v>
      </c>
      <c r="I747" s="157">
        <v>20</v>
      </c>
      <c r="J747" s="270">
        <v>20</v>
      </c>
      <c r="K747" s="157">
        <v>21</v>
      </c>
      <c r="L747" s="270">
        <v>21</v>
      </c>
      <c r="M747" s="54">
        <v>22</v>
      </c>
      <c r="N747" s="274">
        <v>22</v>
      </c>
      <c r="O747" s="540"/>
      <c r="P747" s="542"/>
      <c r="Q747" s="540"/>
      <c r="R747" s="603"/>
      <c r="S747" s="603"/>
    </row>
    <row r="748" spans="1:19" s="32" customFormat="1" ht="60.75" customHeight="1">
      <c r="A748" s="535"/>
      <c r="B748" s="37" t="s">
        <v>2</v>
      </c>
      <c r="C748" s="38" t="s">
        <v>379</v>
      </c>
      <c r="D748" s="39" t="s">
        <v>4</v>
      </c>
      <c r="E748" s="186" t="s">
        <v>8</v>
      </c>
      <c r="F748" s="274"/>
      <c r="G748" s="52"/>
      <c r="H748" s="293"/>
      <c r="I748" s="52"/>
      <c r="J748" s="293"/>
      <c r="K748" s="52"/>
      <c r="L748" s="293"/>
      <c r="M748" s="52"/>
      <c r="N748" s="293"/>
      <c r="O748" s="34" t="s">
        <v>338</v>
      </c>
      <c r="P748" s="92" t="s">
        <v>338</v>
      </c>
      <c r="Q748" s="539"/>
      <c r="R748" s="235" t="s">
        <v>357</v>
      </c>
      <c r="S748" s="220" t="s">
        <v>642</v>
      </c>
    </row>
    <row r="749" spans="1:19" s="32" customFormat="1" ht="60.75" customHeight="1">
      <c r="A749" s="535"/>
      <c r="B749" s="37" t="s">
        <v>3</v>
      </c>
      <c r="C749" s="38"/>
      <c r="D749" s="39" t="s">
        <v>5</v>
      </c>
      <c r="E749" s="198"/>
      <c r="F749" s="275">
        <v>0</v>
      </c>
      <c r="G749" s="73"/>
      <c r="H749" s="275">
        <v>36841</v>
      </c>
      <c r="I749" s="73"/>
      <c r="J749" s="275">
        <v>36841</v>
      </c>
      <c r="K749" s="73"/>
      <c r="L749" s="275">
        <v>36841</v>
      </c>
      <c r="M749" s="73"/>
      <c r="N749" s="275">
        <v>36841</v>
      </c>
      <c r="O749" s="36"/>
      <c r="P749" s="93"/>
      <c r="Q749" s="540"/>
      <c r="R749" s="160" t="s">
        <v>359</v>
      </c>
      <c r="S749" s="161"/>
    </row>
    <row r="750" spans="5:16" s="32" customFormat="1" ht="13.5">
      <c r="E750" s="188"/>
      <c r="F750" s="273"/>
      <c r="G750" s="23"/>
      <c r="H750" s="273"/>
      <c r="I750" s="23"/>
      <c r="J750" s="273"/>
      <c r="K750" s="23"/>
      <c r="L750" s="273"/>
      <c r="M750" s="23"/>
      <c r="N750" s="273"/>
      <c r="P750" s="89"/>
    </row>
    <row r="751" spans="1:16" s="32" customFormat="1" ht="18.75" customHeight="1">
      <c r="A751" s="535" t="s">
        <v>15</v>
      </c>
      <c r="B751" s="535"/>
      <c r="C751" s="47" t="s">
        <v>530</v>
      </c>
      <c r="E751" s="188"/>
      <c r="F751" s="273"/>
      <c r="G751" s="23"/>
      <c r="H751" s="273"/>
      <c r="I751" s="23"/>
      <c r="J751" s="273"/>
      <c r="K751" s="23"/>
      <c r="L751" s="273"/>
      <c r="M751" s="23" t="s">
        <v>6</v>
      </c>
      <c r="N751" s="273"/>
      <c r="P751" s="89"/>
    </row>
    <row r="752" spans="1:19" s="32" customFormat="1" ht="12.75" customHeight="1">
      <c r="A752" s="535"/>
      <c r="B752" s="539" t="s">
        <v>1</v>
      </c>
      <c r="C752" s="539" t="s">
        <v>531</v>
      </c>
      <c r="D752" s="35"/>
      <c r="E752" s="546" t="s">
        <v>740</v>
      </c>
      <c r="F752" s="547"/>
      <c r="G752" s="547"/>
      <c r="H752" s="547"/>
      <c r="I752" s="547"/>
      <c r="J752" s="547"/>
      <c r="K752" s="547"/>
      <c r="L752" s="547"/>
      <c r="M752" s="547"/>
      <c r="N752" s="317"/>
      <c r="O752" s="539" t="s">
        <v>121</v>
      </c>
      <c r="P752" s="541" t="s">
        <v>798</v>
      </c>
      <c r="Q752" s="539" t="s">
        <v>41</v>
      </c>
      <c r="R752" s="603" t="s">
        <v>805</v>
      </c>
      <c r="S752" s="603"/>
    </row>
    <row r="753" spans="1:19" s="32" customFormat="1" ht="12.75" customHeight="1">
      <c r="A753" s="535"/>
      <c r="B753" s="540"/>
      <c r="C753" s="540"/>
      <c r="D753" s="36"/>
      <c r="E753" s="186">
        <v>18</v>
      </c>
      <c r="F753" s="270">
        <v>18</v>
      </c>
      <c r="G753" s="157">
        <v>19</v>
      </c>
      <c r="H753" s="270">
        <v>19</v>
      </c>
      <c r="I753" s="157">
        <v>20</v>
      </c>
      <c r="J753" s="270">
        <v>20</v>
      </c>
      <c r="K753" s="157">
        <v>21</v>
      </c>
      <c r="L753" s="270">
        <v>21</v>
      </c>
      <c r="M753" s="54">
        <v>22</v>
      </c>
      <c r="N753" s="274">
        <v>22</v>
      </c>
      <c r="O753" s="540"/>
      <c r="P753" s="542"/>
      <c r="Q753" s="540"/>
      <c r="R753" s="603"/>
      <c r="S753" s="603"/>
    </row>
    <row r="754" spans="1:19" s="32" customFormat="1" ht="60.75" customHeight="1">
      <c r="A754" s="535"/>
      <c r="B754" s="37" t="s">
        <v>2</v>
      </c>
      <c r="C754" s="38" t="s">
        <v>380</v>
      </c>
      <c r="D754" s="39" t="s">
        <v>4</v>
      </c>
      <c r="E754" s="186" t="s">
        <v>8</v>
      </c>
      <c r="F754" s="274"/>
      <c r="G754" s="52"/>
      <c r="H754" s="293"/>
      <c r="I754" s="52"/>
      <c r="J754" s="293"/>
      <c r="K754" s="52"/>
      <c r="L754" s="293"/>
      <c r="M754" s="52"/>
      <c r="N754" s="293"/>
      <c r="O754" s="34" t="s">
        <v>338</v>
      </c>
      <c r="P754" s="92" t="s">
        <v>338</v>
      </c>
      <c r="Q754" s="539"/>
      <c r="R754" s="235" t="s">
        <v>357</v>
      </c>
      <c r="S754" s="220" t="s">
        <v>643</v>
      </c>
    </row>
    <row r="755" spans="1:19" s="32" customFormat="1" ht="60.75" customHeight="1">
      <c r="A755" s="535"/>
      <c r="B755" s="37" t="s">
        <v>3</v>
      </c>
      <c r="C755" s="38"/>
      <c r="D755" s="39" t="s">
        <v>5</v>
      </c>
      <c r="E755" s="186"/>
      <c r="F755" s="274">
        <v>0</v>
      </c>
      <c r="G755" s="20"/>
      <c r="H755" s="274">
        <v>0</v>
      </c>
      <c r="I755" s="20"/>
      <c r="J755" s="274">
        <v>0</v>
      </c>
      <c r="K755" s="20"/>
      <c r="L755" s="274">
        <v>0</v>
      </c>
      <c r="M755" s="20"/>
      <c r="N755" s="320">
        <v>0</v>
      </c>
      <c r="O755" s="36"/>
      <c r="P755" s="93"/>
      <c r="Q755" s="540"/>
      <c r="R755" s="160" t="s">
        <v>359</v>
      </c>
      <c r="S755" s="161"/>
    </row>
    <row r="756" spans="5:16" s="32" customFormat="1" ht="13.5">
      <c r="E756" s="188"/>
      <c r="F756" s="273"/>
      <c r="G756" s="23"/>
      <c r="H756" s="273"/>
      <c r="I756" s="23"/>
      <c r="J756" s="273"/>
      <c r="K756" s="23"/>
      <c r="L756" s="273"/>
      <c r="M756" s="23"/>
      <c r="N756" s="273"/>
      <c r="P756" s="89"/>
    </row>
    <row r="757" spans="1:16" s="32" customFormat="1" ht="18.75" customHeight="1">
      <c r="A757" s="535" t="s">
        <v>15</v>
      </c>
      <c r="B757" s="535"/>
      <c r="C757" s="47" t="s">
        <v>530</v>
      </c>
      <c r="E757" s="188"/>
      <c r="F757" s="273"/>
      <c r="G757" s="23"/>
      <c r="H757" s="273"/>
      <c r="I757" s="23"/>
      <c r="J757" s="273"/>
      <c r="K757" s="23"/>
      <c r="L757" s="273"/>
      <c r="M757" s="23" t="s">
        <v>6</v>
      </c>
      <c r="N757" s="273"/>
      <c r="P757" s="89"/>
    </row>
    <row r="758" spans="1:19" s="32" customFormat="1" ht="12.75" customHeight="1">
      <c r="A758" s="535"/>
      <c r="B758" s="539" t="s">
        <v>1</v>
      </c>
      <c r="C758" s="539" t="s">
        <v>187</v>
      </c>
      <c r="D758" s="35"/>
      <c r="E758" s="546" t="s">
        <v>740</v>
      </c>
      <c r="F758" s="547"/>
      <c r="G758" s="547"/>
      <c r="H758" s="547"/>
      <c r="I758" s="547"/>
      <c r="J758" s="547"/>
      <c r="K758" s="547"/>
      <c r="L758" s="547"/>
      <c r="M758" s="547"/>
      <c r="N758" s="317"/>
      <c r="O758" s="539" t="s">
        <v>121</v>
      </c>
      <c r="P758" s="541" t="s">
        <v>798</v>
      </c>
      <c r="Q758" s="539" t="s">
        <v>41</v>
      </c>
      <c r="R758" s="603" t="s">
        <v>805</v>
      </c>
      <c r="S758" s="603"/>
    </row>
    <row r="759" spans="1:19" s="32" customFormat="1" ht="12.75" customHeight="1">
      <c r="A759" s="535"/>
      <c r="B759" s="540"/>
      <c r="C759" s="540"/>
      <c r="D759" s="36"/>
      <c r="E759" s="186">
        <v>18</v>
      </c>
      <c r="F759" s="270">
        <v>18</v>
      </c>
      <c r="G759" s="157">
        <v>19</v>
      </c>
      <c r="H759" s="270">
        <v>19</v>
      </c>
      <c r="I759" s="157">
        <v>20</v>
      </c>
      <c r="J759" s="270">
        <v>20</v>
      </c>
      <c r="K759" s="157">
        <v>21</v>
      </c>
      <c r="L759" s="270">
        <v>21</v>
      </c>
      <c r="M759" s="54">
        <v>22</v>
      </c>
      <c r="N759" s="274">
        <v>22</v>
      </c>
      <c r="O759" s="540"/>
      <c r="P759" s="542"/>
      <c r="Q759" s="540"/>
      <c r="R759" s="603"/>
      <c r="S759" s="603"/>
    </row>
    <row r="760" spans="1:19" s="32" customFormat="1" ht="60.75" customHeight="1">
      <c r="A760" s="535"/>
      <c r="B760" s="37" t="s">
        <v>2</v>
      </c>
      <c r="C760" s="38" t="s">
        <v>380</v>
      </c>
      <c r="D760" s="39" t="s">
        <v>4</v>
      </c>
      <c r="E760" s="186" t="s">
        <v>8</v>
      </c>
      <c r="F760" s="274"/>
      <c r="G760" s="52"/>
      <c r="H760" s="293"/>
      <c r="I760" s="52"/>
      <c r="J760" s="293"/>
      <c r="K760" s="52"/>
      <c r="L760" s="293"/>
      <c r="M760" s="52"/>
      <c r="N760" s="293"/>
      <c r="O760" s="34" t="s">
        <v>338</v>
      </c>
      <c r="P760" s="92" t="s">
        <v>338</v>
      </c>
      <c r="Q760" s="539"/>
      <c r="R760" s="235" t="s">
        <v>357</v>
      </c>
      <c r="S760" s="220" t="s">
        <v>644</v>
      </c>
    </row>
    <row r="761" spans="1:19" s="32" customFormat="1" ht="60.75" customHeight="1">
      <c r="A761" s="535"/>
      <c r="B761" s="37" t="s">
        <v>3</v>
      </c>
      <c r="C761" s="38"/>
      <c r="D761" s="39" t="s">
        <v>5</v>
      </c>
      <c r="E761" s="186"/>
      <c r="F761" s="274"/>
      <c r="G761" s="20"/>
      <c r="H761" s="274"/>
      <c r="I761" s="20"/>
      <c r="J761" s="274"/>
      <c r="K761" s="20"/>
      <c r="L761" s="274"/>
      <c r="M761" s="20"/>
      <c r="N761" s="320"/>
      <c r="O761" s="36"/>
      <c r="P761" s="93"/>
      <c r="Q761" s="540"/>
      <c r="R761" s="160" t="s">
        <v>359</v>
      </c>
      <c r="S761" s="161"/>
    </row>
    <row r="762" spans="5:16" s="32" customFormat="1" ht="13.5">
      <c r="E762" s="188"/>
      <c r="F762" s="273"/>
      <c r="G762" s="23"/>
      <c r="H762" s="273"/>
      <c r="I762" s="23"/>
      <c r="J762" s="273"/>
      <c r="K762" s="23"/>
      <c r="L762" s="273"/>
      <c r="M762" s="23"/>
      <c r="N762" s="273"/>
      <c r="P762" s="89"/>
    </row>
    <row r="763" spans="1:16" s="32" customFormat="1" ht="18.75" customHeight="1">
      <c r="A763" s="535" t="s">
        <v>15</v>
      </c>
      <c r="B763" s="535"/>
      <c r="C763" s="47" t="s">
        <v>530</v>
      </c>
      <c r="E763" s="188"/>
      <c r="F763" s="273"/>
      <c r="G763" s="23"/>
      <c r="H763" s="273"/>
      <c r="I763" s="23"/>
      <c r="J763" s="273"/>
      <c r="K763" s="23"/>
      <c r="L763" s="273"/>
      <c r="M763" s="23" t="s">
        <v>6</v>
      </c>
      <c r="N763" s="273"/>
      <c r="P763" s="89"/>
    </row>
    <row r="764" spans="1:19" s="32" customFormat="1" ht="12.75" customHeight="1">
      <c r="A764" s="535"/>
      <c r="B764" s="539" t="s">
        <v>1</v>
      </c>
      <c r="C764" s="539" t="s">
        <v>186</v>
      </c>
      <c r="D764" s="35"/>
      <c r="E764" s="546" t="s">
        <v>740</v>
      </c>
      <c r="F764" s="547"/>
      <c r="G764" s="547"/>
      <c r="H764" s="547"/>
      <c r="I764" s="547"/>
      <c r="J764" s="547"/>
      <c r="K764" s="547"/>
      <c r="L764" s="547"/>
      <c r="M764" s="547"/>
      <c r="N764" s="317"/>
      <c r="O764" s="539" t="s">
        <v>121</v>
      </c>
      <c r="P764" s="541" t="s">
        <v>798</v>
      </c>
      <c r="Q764" s="539" t="s">
        <v>41</v>
      </c>
      <c r="R764" s="603" t="s">
        <v>805</v>
      </c>
      <c r="S764" s="603"/>
    </row>
    <row r="765" spans="1:19" s="32" customFormat="1" ht="12.75" customHeight="1">
      <c r="A765" s="535"/>
      <c r="B765" s="540"/>
      <c r="C765" s="540"/>
      <c r="D765" s="36"/>
      <c r="E765" s="186">
        <v>18</v>
      </c>
      <c r="F765" s="270">
        <v>18</v>
      </c>
      <c r="G765" s="157">
        <v>19</v>
      </c>
      <c r="H765" s="270">
        <v>19</v>
      </c>
      <c r="I765" s="157">
        <v>20</v>
      </c>
      <c r="J765" s="270">
        <v>20</v>
      </c>
      <c r="K765" s="157">
        <v>21</v>
      </c>
      <c r="L765" s="270">
        <v>21</v>
      </c>
      <c r="M765" s="54">
        <v>22</v>
      </c>
      <c r="N765" s="274">
        <v>22</v>
      </c>
      <c r="O765" s="540"/>
      <c r="P765" s="542"/>
      <c r="Q765" s="540"/>
      <c r="R765" s="603"/>
      <c r="S765" s="603"/>
    </row>
    <row r="766" spans="1:19" s="32" customFormat="1" ht="60.75" customHeight="1">
      <c r="A766" s="535"/>
      <c r="B766" s="37" t="s">
        <v>2</v>
      </c>
      <c r="C766" s="38" t="s">
        <v>532</v>
      </c>
      <c r="D766" s="39" t="s">
        <v>4</v>
      </c>
      <c r="E766" s="186" t="s">
        <v>8</v>
      </c>
      <c r="F766" s="274"/>
      <c r="G766" s="52"/>
      <c r="H766" s="293"/>
      <c r="I766" s="52"/>
      <c r="J766" s="293"/>
      <c r="K766" s="52"/>
      <c r="L766" s="293"/>
      <c r="M766" s="52"/>
      <c r="N766" s="293"/>
      <c r="O766" s="34" t="s">
        <v>338</v>
      </c>
      <c r="P766" s="92" t="s">
        <v>338</v>
      </c>
      <c r="Q766" s="539"/>
      <c r="R766" s="158" t="s">
        <v>357</v>
      </c>
      <c r="S766" s="159" t="s">
        <v>427</v>
      </c>
    </row>
    <row r="767" spans="1:19" s="32" customFormat="1" ht="60.75" customHeight="1">
      <c r="A767" s="535"/>
      <c r="B767" s="37" t="s">
        <v>3</v>
      </c>
      <c r="C767" s="38"/>
      <c r="D767" s="39" t="s">
        <v>5</v>
      </c>
      <c r="E767" s="186"/>
      <c r="F767" s="274">
        <v>366</v>
      </c>
      <c r="G767" s="20"/>
      <c r="H767" s="274">
        <v>366</v>
      </c>
      <c r="I767" s="20"/>
      <c r="J767" s="274">
        <v>366</v>
      </c>
      <c r="K767" s="20"/>
      <c r="L767" s="274"/>
      <c r="M767" s="20"/>
      <c r="N767" s="320"/>
      <c r="O767" s="36"/>
      <c r="P767" s="93"/>
      <c r="Q767" s="540"/>
      <c r="R767" s="160" t="s">
        <v>359</v>
      </c>
      <c r="S767" s="226" t="s">
        <v>645</v>
      </c>
    </row>
    <row r="768" spans="5:16" s="32" customFormat="1" ht="13.5">
      <c r="E768" s="188"/>
      <c r="F768" s="273"/>
      <c r="G768" s="23"/>
      <c r="H768" s="273"/>
      <c r="I768" s="23"/>
      <c r="J768" s="273"/>
      <c r="K768" s="23"/>
      <c r="L768" s="273"/>
      <c r="M768" s="23"/>
      <c r="N768" s="273"/>
      <c r="P768" s="89"/>
    </row>
    <row r="769" spans="1:16" s="32" customFormat="1" ht="18.75" customHeight="1">
      <c r="A769" s="535" t="s">
        <v>15</v>
      </c>
      <c r="B769" s="535"/>
      <c r="C769" s="47" t="s">
        <v>530</v>
      </c>
      <c r="E769" s="188"/>
      <c r="F769" s="273"/>
      <c r="G769" s="23"/>
      <c r="H769" s="273"/>
      <c r="I769" s="23"/>
      <c r="J769" s="273"/>
      <c r="K769" s="23"/>
      <c r="L769" s="273"/>
      <c r="M769" s="23" t="s">
        <v>6</v>
      </c>
      <c r="N769" s="273"/>
      <c r="P769" s="89"/>
    </row>
    <row r="770" spans="1:19" s="32" customFormat="1" ht="12.75" customHeight="1">
      <c r="A770" s="535"/>
      <c r="B770" s="539" t="s">
        <v>1</v>
      </c>
      <c r="C770" s="539" t="s">
        <v>188</v>
      </c>
      <c r="D770" s="35"/>
      <c r="E770" s="546" t="s">
        <v>740</v>
      </c>
      <c r="F770" s="547"/>
      <c r="G770" s="547"/>
      <c r="H770" s="547"/>
      <c r="I770" s="547"/>
      <c r="J770" s="547"/>
      <c r="K770" s="547"/>
      <c r="L770" s="547"/>
      <c r="M770" s="547"/>
      <c r="N770" s="317"/>
      <c r="O770" s="539" t="s">
        <v>121</v>
      </c>
      <c r="P770" s="541" t="s">
        <v>798</v>
      </c>
      <c r="Q770" s="539" t="s">
        <v>41</v>
      </c>
      <c r="R770" s="683" t="s">
        <v>805</v>
      </c>
      <c r="S770" s="684"/>
    </row>
    <row r="771" spans="1:19" s="32" customFormat="1" ht="12.75" customHeight="1">
      <c r="A771" s="535"/>
      <c r="B771" s="540"/>
      <c r="C771" s="540"/>
      <c r="D771" s="36"/>
      <c r="E771" s="186">
        <v>18</v>
      </c>
      <c r="F771" s="270">
        <v>18</v>
      </c>
      <c r="G771" s="157">
        <v>19</v>
      </c>
      <c r="H771" s="270">
        <v>19</v>
      </c>
      <c r="I771" s="157">
        <v>20</v>
      </c>
      <c r="J771" s="270">
        <v>20</v>
      </c>
      <c r="K771" s="157">
        <v>21</v>
      </c>
      <c r="L771" s="270">
        <v>21</v>
      </c>
      <c r="M771" s="54">
        <v>22</v>
      </c>
      <c r="N771" s="274">
        <v>22</v>
      </c>
      <c r="O771" s="540"/>
      <c r="P771" s="542"/>
      <c r="Q771" s="540"/>
      <c r="R771" s="687"/>
      <c r="S771" s="688"/>
    </row>
    <row r="772" spans="1:19" s="32" customFormat="1" ht="60.75" customHeight="1">
      <c r="A772" s="535"/>
      <c r="B772" s="37" t="s">
        <v>2</v>
      </c>
      <c r="C772" s="38"/>
      <c r="D772" s="39" t="s">
        <v>4</v>
      </c>
      <c r="E772" s="186" t="s">
        <v>8</v>
      </c>
      <c r="F772" s="274"/>
      <c r="G772" s="20" t="s">
        <v>9</v>
      </c>
      <c r="H772" s="274"/>
      <c r="I772" s="52"/>
      <c r="J772" s="293"/>
      <c r="K772" s="52"/>
      <c r="L772" s="293"/>
      <c r="M772" s="52"/>
      <c r="N772" s="293"/>
      <c r="O772" s="34" t="s">
        <v>338</v>
      </c>
      <c r="P772" s="92" t="s">
        <v>338</v>
      </c>
      <c r="Q772" s="539"/>
      <c r="R772" s="158" t="s">
        <v>357</v>
      </c>
      <c r="S772" s="159" t="s">
        <v>428</v>
      </c>
    </row>
    <row r="773" spans="1:19" s="32" customFormat="1" ht="60.75" customHeight="1">
      <c r="A773" s="535"/>
      <c r="B773" s="37" t="s">
        <v>3</v>
      </c>
      <c r="C773" s="38"/>
      <c r="D773" s="39" t="s">
        <v>5</v>
      </c>
      <c r="E773" s="186"/>
      <c r="F773" s="274">
        <v>0</v>
      </c>
      <c r="G773" s="20"/>
      <c r="H773" s="274">
        <v>0</v>
      </c>
      <c r="I773" s="20"/>
      <c r="J773" s="274">
        <v>0</v>
      </c>
      <c r="K773" s="20"/>
      <c r="L773" s="274">
        <v>0</v>
      </c>
      <c r="M773" s="20"/>
      <c r="N773" s="320">
        <v>0</v>
      </c>
      <c r="O773" s="36"/>
      <c r="P773" s="93"/>
      <c r="Q773" s="540"/>
      <c r="R773" s="160" t="s">
        <v>359</v>
      </c>
      <c r="S773" s="161" t="s">
        <v>429</v>
      </c>
    </row>
    <row r="774" spans="5:16" s="32" customFormat="1" ht="13.5">
      <c r="E774" s="188"/>
      <c r="F774" s="273"/>
      <c r="G774" s="23"/>
      <c r="H774" s="273"/>
      <c r="I774" s="23"/>
      <c r="J774" s="273"/>
      <c r="K774" s="23"/>
      <c r="L774" s="273"/>
      <c r="M774" s="23"/>
      <c r="N774" s="273"/>
      <c r="P774" s="89"/>
    </row>
    <row r="775" spans="1:16" s="32" customFormat="1" ht="18.75" customHeight="1">
      <c r="A775" s="535" t="s">
        <v>15</v>
      </c>
      <c r="B775" s="535"/>
      <c r="C775" s="47" t="s">
        <v>530</v>
      </c>
      <c r="E775" s="188"/>
      <c r="F775" s="273"/>
      <c r="G775" s="23"/>
      <c r="H775" s="273"/>
      <c r="I775" s="23"/>
      <c r="J775" s="273"/>
      <c r="K775" s="23"/>
      <c r="L775" s="273"/>
      <c r="M775" s="23" t="s">
        <v>6</v>
      </c>
      <c r="N775" s="273"/>
      <c r="P775" s="89"/>
    </row>
    <row r="776" spans="1:19" s="32" customFormat="1" ht="12.75" customHeight="1">
      <c r="A776" s="535"/>
      <c r="B776" s="539" t="s">
        <v>1</v>
      </c>
      <c r="C776" s="539" t="s">
        <v>189</v>
      </c>
      <c r="D776" s="35"/>
      <c r="E776" s="546" t="s">
        <v>740</v>
      </c>
      <c r="F776" s="547"/>
      <c r="G776" s="547"/>
      <c r="H776" s="547"/>
      <c r="I776" s="547"/>
      <c r="J776" s="547"/>
      <c r="K776" s="547"/>
      <c r="L776" s="547"/>
      <c r="M776" s="547"/>
      <c r="N776" s="317"/>
      <c r="O776" s="539" t="s">
        <v>121</v>
      </c>
      <c r="P776" s="541" t="s">
        <v>798</v>
      </c>
      <c r="Q776" s="539" t="s">
        <v>41</v>
      </c>
      <c r="R776" s="603" t="s">
        <v>805</v>
      </c>
      <c r="S776" s="603"/>
    </row>
    <row r="777" spans="1:19" s="32" customFormat="1" ht="12.75" customHeight="1">
      <c r="A777" s="535"/>
      <c r="B777" s="540"/>
      <c r="C777" s="540"/>
      <c r="D777" s="36"/>
      <c r="E777" s="186">
        <v>18</v>
      </c>
      <c r="F777" s="270">
        <v>18</v>
      </c>
      <c r="G777" s="157">
        <v>19</v>
      </c>
      <c r="H777" s="270">
        <v>19</v>
      </c>
      <c r="I777" s="157">
        <v>20</v>
      </c>
      <c r="J777" s="270">
        <v>20</v>
      </c>
      <c r="K777" s="157">
        <v>21</v>
      </c>
      <c r="L777" s="270">
        <v>21</v>
      </c>
      <c r="M777" s="54">
        <v>22</v>
      </c>
      <c r="N777" s="274">
        <v>22</v>
      </c>
      <c r="O777" s="540"/>
      <c r="P777" s="542"/>
      <c r="Q777" s="540"/>
      <c r="R777" s="603"/>
      <c r="S777" s="603"/>
    </row>
    <row r="778" spans="1:19" s="32" customFormat="1" ht="60.75" customHeight="1">
      <c r="A778" s="535"/>
      <c r="B778" s="37" t="s">
        <v>2</v>
      </c>
      <c r="C778" s="38" t="s">
        <v>533</v>
      </c>
      <c r="D778" s="39" t="s">
        <v>4</v>
      </c>
      <c r="E778" s="186" t="s">
        <v>8</v>
      </c>
      <c r="F778" s="274"/>
      <c r="G778" s="20" t="s">
        <v>9</v>
      </c>
      <c r="H778" s="274"/>
      <c r="I778" s="52"/>
      <c r="J778" s="293"/>
      <c r="K778" s="52"/>
      <c r="L778" s="293"/>
      <c r="M778" s="52"/>
      <c r="N778" s="293"/>
      <c r="O778" s="34" t="s">
        <v>338</v>
      </c>
      <c r="P778" s="92" t="s">
        <v>338</v>
      </c>
      <c r="Q778" s="539"/>
      <c r="R778" s="235" t="s">
        <v>357</v>
      </c>
      <c r="S778" s="380" t="s">
        <v>430</v>
      </c>
    </row>
    <row r="779" spans="1:19" s="32" customFormat="1" ht="60.75" customHeight="1">
      <c r="A779" s="535"/>
      <c r="B779" s="37" t="s">
        <v>3</v>
      </c>
      <c r="C779" s="38"/>
      <c r="D779" s="39" t="s">
        <v>5</v>
      </c>
      <c r="E779" s="186"/>
      <c r="F779" s="274">
        <v>0</v>
      </c>
      <c r="G779" s="20"/>
      <c r="H779" s="274">
        <v>0</v>
      </c>
      <c r="I779" s="20"/>
      <c r="J779" s="274">
        <v>0</v>
      </c>
      <c r="K779" s="20"/>
      <c r="L779" s="274">
        <v>0</v>
      </c>
      <c r="M779" s="20"/>
      <c r="N779" s="320">
        <v>0</v>
      </c>
      <c r="O779" s="36"/>
      <c r="P779" s="93"/>
      <c r="Q779" s="540"/>
      <c r="R779" s="160" t="s">
        <v>359</v>
      </c>
      <c r="S779" s="159" t="s">
        <v>429</v>
      </c>
    </row>
    <row r="780" spans="5:16" s="32" customFormat="1" ht="13.5">
      <c r="E780" s="188"/>
      <c r="F780" s="273"/>
      <c r="G780" s="23"/>
      <c r="H780" s="273"/>
      <c r="I780" s="23"/>
      <c r="J780" s="273"/>
      <c r="K780" s="23"/>
      <c r="L780" s="273"/>
      <c r="M780" s="23"/>
      <c r="N780" s="273"/>
      <c r="P780" s="89"/>
    </row>
    <row r="781" spans="1:16" s="32" customFormat="1" ht="18.75" customHeight="1">
      <c r="A781" s="535" t="s">
        <v>15</v>
      </c>
      <c r="B781" s="535"/>
      <c r="C781" s="47" t="s">
        <v>530</v>
      </c>
      <c r="E781" s="188"/>
      <c r="F781" s="273"/>
      <c r="G781" s="23"/>
      <c r="H781" s="273"/>
      <c r="I781" s="23"/>
      <c r="J781" s="273"/>
      <c r="K781" s="23"/>
      <c r="L781" s="273"/>
      <c r="M781" s="23" t="s">
        <v>6</v>
      </c>
      <c r="N781" s="273"/>
      <c r="P781" s="89"/>
    </row>
    <row r="782" spans="1:19" s="32" customFormat="1" ht="12.75" customHeight="1">
      <c r="A782" s="535"/>
      <c r="B782" s="539" t="s">
        <v>1</v>
      </c>
      <c r="C782" s="539" t="s">
        <v>255</v>
      </c>
      <c r="D782" s="35"/>
      <c r="E782" s="546" t="s">
        <v>740</v>
      </c>
      <c r="F782" s="547"/>
      <c r="G782" s="547"/>
      <c r="H782" s="547"/>
      <c r="I782" s="547"/>
      <c r="J782" s="547"/>
      <c r="K782" s="547"/>
      <c r="L782" s="547"/>
      <c r="M782" s="547"/>
      <c r="N782" s="317"/>
      <c r="O782" s="539" t="s">
        <v>121</v>
      </c>
      <c r="P782" s="541" t="s">
        <v>798</v>
      </c>
      <c r="Q782" s="539" t="s">
        <v>41</v>
      </c>
      <c r="R782" s="683" t="s">
        <v>805</v>
      </c>
      <c r="S782" s="684"/>
    </row>
    <row r="783" spans="1:19" s="32" customFormat="1" ht="12.75" customHeight="1">
      <c r="A783" s="535"/>
      <c r="B783" s="540"/>
      <c r="C783" s="540"/>
      <c r="D783" s="36"/>
      <c r="E783" s="186">
        <v>18</v>
      </c>
      <c r="F783" s="270">
        <v>18</v>
      </c>
      <c r="G783" s="157">
        <v>19</v>
      </c>
      <c r="H783" s="270">
        <v>19</v>
      </c>
      <c r="I783" s="157">
        <v>20</v>
      </c>
      <c r="J783" s="270">
        <v>20</v>
      </c>
      <c r="K783" s="157">
        <v>21</v>
      </c>
      <c r="L783" s="270">
        <v>21</v>
      </c>
      <c r="M783" s="54">
        <v>22</v>
      </c>
      <c r="N783" s="274">
        <v>22</v>
      </c>
      <c r="O783" s="540"/>
      <c r="P783" s="542"/>
      <c r="Q783" s="540"/>
      <c r="R783" s="687"/>
      <c r="S783" s="688"/>
    </row>
    <row r="784" spans="1:19" s="32" customFormat="1" ht="60.75" customHeight="1">
      <c r="A784" s="535"/>
      <c r="B784" s="37" t="s">
        <v>2</v>
      </c>
      <c r="C784" s="38" t="s">
        <v>530</v>
      </c>
      <c r="D784" s="39" t="s">
        <v>4</v>
      </c>
      <c r="E784" s="186" t="s">
        <v>8</v>
      </c>
      <c r="F784" s="274"/>
      <c r="G784" s="20" t="s">
        <v>9</v>
      </c>
      <c r="H784" s="274"/>
      <c r="I784" s="52"/>
      <c r="J784" s="293"/>
      <c r="K784" s="52"/>
      <c r="L784" s="293"/>
      <c r="M784" s="52"/>
      <c r="N784" s="293"/>
      <c r="O784" s="34" t="s">
        <v>338</v>
      </c>
      <c r="P784" s="92" t="s">
        <v>338</v>
      </c>
      <c r="Q784" s="539"/>
      <c r="R784" s="158" t="s">
        <v>357</v>
      </c>
      <c r="S784" s="159" t="s">
        <v>431</v>
      </c>
    </row>
    <row r="785" spans="1:19" s="32" customFormat="1" ht="60.75" customHeight="1">
      <c r="A785" s="535"/>
      <c r="B785" s="37" t="s">
        <v>3</v>
      </c>
      <c r="C785" s="38"/>
      <c r="D785" s="39" t="s">
        <v>5</v>
      </c>
      <c r="E785" s="186"/>
      <c r="F785" s="274">
        <v>0</v>
      </c>
      <c r="G785" s="20"/>
      <c r="H785" s="274">
        <v>87</v>
      </c>
      <c r="I785" s="20"/>
      <c r="J785" s="274">
        <v>87</v>
      </c>
      <c r="K785" s="20"/>
      <c r="L785" s="274">
        <v>87</v>
      </c>
      <c r="M785" s="20"/>
      <c r="N785" s="320">
        <v>87</v>
      </c>
      <c r="O785" s="36"/>
      <c r="P785" s="93"/>
      <c r="Q785" s="540"/>
      <c r="R785" s="160" t="s">
        <v>359</v>
      </c>
      <c r="S785" s="161" t="s">
        <v>432</v>
      </c>
    </row>
    <row r="786" spans="5:16" s="32" customFormat="1" ht="13.5">
      <c r="E786" s="188"/>
      <c r="F786" s="273"/>
      <c r="G786" s="23"/>
      <c r="H786" s="273"/>
      <c r="I786" s="23"/>
      <c r="J786" s="273"/>
      <c r="K786" s="23"/>
      <c r="L786" s="273"/>
      <c r="M786" s="23"/>
      <c r="N786" s="273"/>
      <c r="P786" s="89"/>
    </row>
    <row r="787" spans="1:16" s="32" customFormat="1" ht="18.75" customHeight="1">
      <c r="A787" s="535" t="s">
        <v>15</v>
      </c>
      <c r="B787" s="535"/>
      <c r="C787" s="47" t="s">
        <v>530</v>
      </c>
      <c r="E787" s="188"/>
      <c r="F787" s="273"/>
      <c r="G787" s="23"/>
      <c r="H787" s="273"/>
      <c r="I787" s="23"/>
      <c r="J787" s="273"/>
      <c r="K787" s="23"/>
      <c r="L787" s="273"/>
      <c r="M787" s="23" t="s">
        <v>6</v>
      </c>
      <c r="N787" s="273"/>
      <c r="P787" s="89"/>
    </row>
    <row r="788" spans="1:19" s="32" customFormat="1" ht="12.75" customHeight="1">
      <c r="A788" s="535"/>
      <c r="B788" s="539" t="s">
        <v>1</v>
      </c>
      <c r="C788" s="539" t="s">
        <v>256</v>
      </c>
      <c r="D788" s="35"/>
      <c r="E788" s="546" t="s">
        <v>740</v>
      </c>
      <c r="F788" s="547"/>
      <c r="G788" s="547"/>
      <c r="H788" s="547"/>
      <c r="I788" s="547"/>
      <c r="J788" s="547"/>
      <c r="K788" s="547"/>
      <c r="L788" s="547"/>
      <c r="M788" s="547"/>
      <c r="N788" s="317"/>
      <c r="O788" s="539" t="s">
        <v>121</v>
      </c>
      <c r="P788" s="541" t="s">
        <v>798</v>
      </c>
      <c r="Q788" s="539" t="s">
        <v>41</v>
      </c>
      <c r="R788" s="683" t="s">
        <v>805</v>
      </c>
      <c r="S788" s="684"/>
    </row>
    <row r="789" spans="1:19" s="32" customFormat="1" ht="12.75" customHeight="1">
      <c r="A789" s="535"/>
      <c r="B789" s="540"/>
      <c r="C789" s="540"/>
      <c r="D789" s="36"/>
      <c r="E789" s="186">
        <v>18</v>
      </c>
      <c r="F789" s="270">
        <v>18</v>
      </c>
      <c r="G789" s="157">
        <v>19</v>
      </c>
      <c r="H789" s="270">
        <v>19</v>
      </c>
      <c r="I789" s="157">
        <v>20</v>
      </c>
      <c r="J789" s="270">
        <v>20</v>
      </c>
      <c r="K789" s="157">
        <v>21</v>
      </c>
      <c r="L789" s="270">
        <v>21</v>
      </c>
      <c r="M789" s="54">
        <v>22</v>
      </c>
      <c r="N789" s="274">
        <v>22</v>
      </c>
      <c r="O789" s="540"/>
      <c r="P789" s="542"/>
      <c r="Q789" s="540"/>
      <c r="R789" s="687"/>
      <c r="S789" s="688"/>
    </row>
    <row r="790" spans="1:19" s="32" customFormat="1" ht="60.75" customHeight="1">
      <c r="A790" s="535"/>
      <c r="B790" s="37" t="s">
        <v>2</v>
      </c>
      <c r="C790" s="38" t="s">
        <v>530</v>
      </c>
      <c r="D790" s="39" t="s">
        <v>4</v>
      </c>
      <c r="E790" s="186" t="s">
        <v>8</v>
      </c>
      <c r="F790" s="274"/>
      <c r="G790" s="20" t="s">
        <v>9</v>
      </c>
      <c r="H790" s="274"/>
      <c r="I790" s="52"/>
      <c r="J790" s="293"/>
      <c r="K790" s="52"/>
      <c r="L790" s="293"/>
      <c r="M790" s="52"/>
      <c r="N790" s="293"/>
      <c r="O790" s="34" t="s">
        <v>338</v>
      </c>
      <c r="P790" s="92" t="s">
        <v>338</v>
      </c>
      <c r="Q790" s="539"/>
      <c r="R790" s="158" t="s">
        <v>357</v>
      </c>
      <c r="S790" s="159"/>
    </row>
    <row r="791" spans="1:19" s="32" customFormat="1" ht="60.75" customHeight="1">
      <c r="A791" s="535"/>
      <c r="B791" s="37" t="s">
        <v>3</v>
      </c>
      <c r="C791" s="38"/>
      <c r="D791" s="39" t="s">
        <v>5</v>
      </c>
      <c r="E791" s="186"/>
      <c r="F791" s="274"/>
      <c r="G791" s="20"/>
      <c r="H791" s="274"/>
      <c r="I791" s="20"/>
      <c r="J791" s="274"/>
      <c r="K791" s="20"/>
      <c r="L791" s="274"/>
      <c r="M791" s="20"/>
      <c r="N791" s="320"/>
      <c r="O791" s="36"/>
      <c r="P791" s="93"/>
      <c r="Q791" s="540"/>
      <c r="R791" s="160" t="s">
        <v>359</v>
      </c>
      <c r="S791" s="161"/>
    </row>
    <row r="792" spans="5:16" s="32" customFormat="1" ht="13.5">
      <c r="E792" s="188"/>
      <c r="F792" s="273"/>
      <c r="G792" s="23"/>
      <c r="H792" s="273"/>
      <c r="I792" s="23"/>
      <c r="J792" s="273"/>
      <c r="K792" s="23"/>
      <c r="L792" s="273"/>
      <c r="M792" s="23"/>
      <c r="N792" s="273"/>
      <c r="P792" s="89"/>
    </row>
    <row r="793" spans="1:16" s="32" customFormat="1" ht="18.75" customHeight="1">
      <c r="A793" s="535" t="s">
        <v>15</v>
      </c>
      <c r="B793" s="535"/>
      <c r="C793" s="47" t="s">
        <v>530</v>
      </c>
      <c r="E793" s="188"/>
      <c r="F793" s="273"/>
      <c r="G793" s="23"/>
      <c r="H793" s="273"/>
      <c r="I793" s="23"/>
      <c r="J793" s="273"/>
      <c r="K793" s="23"/>
      <c r="L793" s="273"/>
      <c r="M793" s="23" t="s">
        <v>6</v>
      </c>
      <c r="N793" s="273"/>
      <c r="P793" s="89"/>
    </row>
    <row r="794" spans="1:19" s="32" customFormat="1" ht="12.75" customHeight="1">
      <c r="A794" s="535"/>
      <c r="B794" s="539" t="s">
        <v>1</v>
      </c>
      <c r="C794" s="539" t="s">
        <v>257</v>
      </c>
      <c r="D794" s="35"/>
      <c r="E794" s="546" t="s">
        <v>740</v>
      </c>
      <c r="F794" s="547"/>
      <c r="G794" s="547"/>
      <c r="H794" s="547"/>
      <c r="I794" s="547"/>
      <c r="J794" s="547"/>
      <c r="K794" s="547"/>
      <c r="L794" s="547"/>
      <c r="M794" s="547"/>
      <c r="N794" s="317"/>
      <c r="O794" s="539" t="s">
        <v>121</v>
      </c>
      <c r="P794" s="541" t="s">
        <v>798</v>
      </c>
      <c r="Q794" s="539" t="s">
        <v>41</v>
      </c>
      <c r="R794" s="603" t="s">
        <v>805</v>
      </c>
      <c r="S794" s="603"/>
    </row>
    <row r="795" spans="1:19" s="32" customFormat="1" ht="12.75" customHeight="1">
      <c r="A795" s="535"/>
      <c r="B795" s="540"/>
      <c r="C795" s="540"/>
      <c r="D795" s="36"/>
      <c r="E795" s="186">
        <v>18</v>
      </c>
      <c r="F795" s="270">
        <v>18</v>
      </c>
      <c r="G795" s="157">
        <v>19</v>
      </c>
      <c r="H795" s="270">
        <v>19</v>
      </c>
      <c r="I795" s="157">
        <v>20</v>
      </c>
      <c r="J795" s="270">
        <v>20</v>
      </c>
      <c r="K795" s="157">
        <v>21</v>
      </c>
      <c r="L795" s="270">
        <v>21</v>
      </c>
      <c r="M795" s="54">
        <v>22</v>
      </c>
      <c r="N795" s="274">
        <v>22</v>
      </c>
      <c r="O795" s="540"/>
      <c r="P795" s="542"/>
      <c r="Q795" s="540"/>
      <c r="R795" s="603"/>
      <c r="S795" s="603"/>
    </row>
    <row r="796" spans="1:19" s="32" customFormat="1" ht="60.75" customHeight="1">
      <c r="A796" s="535"/>
      <c r="B796" s="37" t="s">
        <v>2</v>
      </c>
      <c r="C796" s="38" t="s">
        <v>534</v>
      </c>
      <c r="D796" s="39" t="s">
        <v>4</v>
      </c>
      <c r="E796" s="186" t="s">
        <v>8</v>
      </c>
      <c r="F796" s="274"/>
      <c r="G796" s="20" t="s">
        <v>9</v>
      </c>
      <c r="H796" s="274"/>
      <c r="I796" s="52"/>
      <c r="J796" s="293"/>
      <c r="K796" s="52"/>
      <c r="L796" s="293"/>
      <c r="M796" s="52"/>
      <c r="N796" s="293"/>
      <c r="O796" s="34" t="s">
        <v>338</v>
      </c>
      <c r="P796" s="92" t="s">
        <v>338</v>
      </c>
      <c r="Q796" s="539"/>
      <c r="R796" s="235" t="s">
        <v>357</v>
      </c>
      <c r="S796" s="168" t="s">
        <v>433</v>
      </c>
    </row>
    <row r="797" spans="1:19" s="32" customFormat="1" ht="60.75" customHeight="1">
      <c r="A797" s="535"/>
      <c r="B797" s="37" t="s">
        <v>3</v>
      </c>
      <c r="C797" s="38"/>
      <c r="D797" s="39" t="s">
        <v>5</v>
      </c>
      <c r="E797" s="186"/>
      <c r="F797" s="274"/>
      <c r="G797" s="20"/>
      <c r="H797" s="274"/>
      <c r="I797" s="20"/>
      <c r="J797" s="274"/>
      <c r="K797" s="20"/>
      <c r="L797" s="274"/>
      <c r="M797" s="20"/>
      <c r="N797" s="320"/>
      <c r="O797" s="36"/>
      <c r="P797" s="93"/>
      <c r="Q797" s="540"/>
      <c r="R797" s="160" t="s">
        <v>359</v>
      </c>
      <c r="S797" s="161" t="s">
        <v>434</v>
      </c>
    </row>
    <row r="798" spans="5:16" s="32" customFormat="1" ht="13.5">
      <c r="E798" s="188"/>
      <c r="F798" s="273"/>
      <c r="G798" s="23"/>
      <c r="H798" s="273"/>
      <c r="I798" s="23"/>
      <c r="J798" s="273"/>
      <c r="K798" s="23"/>
      <c r="L798" s="273"/>
      <c r="M798" s="23"/>
      <c r="N798" s="273"/>
      <c r="P798" s="89"/>
    </row>
    <row r="799" spans="1:16" s="32" customFormat="1" ht="18.75" customHeight="1">
      <c r="A799" s="535" t="s">
        <v>15</v>
      </c>
      <c r="B799" s="535"/>
      <c r="C799" s="47" t="s">
        <v>891</v>
      </c>
      <c r="E799" s="188"/>
      <c r="F799" s="273"/>
      <c r="G799" s="23"/>
      <c r="H799" s="273"/>
      <c r="I799" s="23"/>
      <c r="J799" s="273"/>
      <c r="K799" s="23"/>
      <c r="L799" s="273"/>
      <c r="M799" s="23" t="s">
        <v>6</v>
      </c>
      <c r="N799" s="273"/>
      <c r="P799" s="89"/>
    </row>
    <row r="800" spans="1:19" s="32" customFormat="1" ht="12.75" customHeight="1">
      <c r="A800" s="535"/>
      <c r="B800" s="539" t="s">
        <v>1</v>
      </c>
      <c r="C800" s="539" t="s">
        <v>258</v>
      </c>
      <c r="D800" s="35"/>
      <c r="E800" s="546" t="s">
        <v>740</v>
      </c>
      <c r="F800" s="547"/>
      <c r="G800" s="547"/>
      <c r="H800" s="547"/>
      <c r="I800" s="547"/>
      <c r="J800" s="547"/>
      <c r="K800" s="547"/>
      <c r="L800" s="547"/>
      <c r="M800" s="547"/>
      <c r="N800" s="317"/>
      <c r="O800" s="539" t="s">
        <v>121</v>
      </c>
      <c r="P800" s="541" t="s">
        <v>798</v>
      </c>
      <c r="Q800" s="539" t="s">
        <v>41</v>
      </c>
      <c r="R800" s="603" t="s">
        <v>805</v>
      </c>
      <c r="S800" s="603"/>
    </row>
    <row r="801" spans="1:19" s="32" customFormat="1" ht="12.75" customHeight="1">
      <c r="A801" s="535"/>
      <c r="B801" s="540"/>
      <c r="C801" s="540"/>
      <c r="D801" s="36"/>
      <c r="E801" s="186">
        <v>18</v>
      </c>
      <c r="F801" s="270">
        <v>18</v>
      </c>
      <c r="G801" s="157">
        <v>19</v>
      </c>
      <c r="H801" s="270">
        <v>19</v>
      </c>
      <c r="I801" s="157">
        <v>20</v>
      </c>
      <c r="J801" s="270">
        <v>20</v>
      </c>
      <c r="K801" s="157">
        <v>21</v>
      </c>
      <c r="L801" s="270">
        <v>21</v>
      </c>
      <c r="M801" s="54">
        <v>22</v>
      </c>
      <c r="N801" s="274">
        <v>22</v>
      </c>
      <c r="O801" s="540"/>
      <c r="P801" s="542"/>
      <c r="Q801" s="540"/>
      <c r="R801" s="603"/>
      <c r="S801" s="603"/>
    </row>
    <row r="802" spans="1:19" s="32" customFormat="1" ht="60.75" customHeight="1">
      <c r="A802" s="535"/>
      <c r="B802" s="37" t="s">
        <v>2</v>
      </c>
      <c r="C802" s="38" t="s">
        <v>381</v>
      </c>
      <c r="D802" s="39" t="s">
        <v>4</v>
      </c>
      <c r="E802" s="186" t="s">
        <v>8</v>
      </c>
      <c r="F802" s="274"/>
      <c r="G802" s="20" t="s">
        <v>9</v>
      </c>
      <c r="H802" s="274"/>
      <c r="I802" s="52"/>
      <c r="J802" s="293"/>
      <c r="K802" s="52"/>
      <c r="L802" s="293"/>
      <c r="M802" s="52"/>
      <c r="N802" s="293"/>
      <c r="O802" s="34" t="s">
        <v>338</v>
      </c>
      <c r="P802" s="92" t="s">
        <v>338</v>
      </c>
      <c r="Q802" s="539"/>
      <c r="R802" s="235" t="s">
        <v>357</v>
      </c>
      <c r="S802" s="168"/>
    </row>
    <row r="803" spans="1:19" s="32" customFormat="1" ht="60.75" customHeight="1">
      <c r="A803" s="535"/>
      <c r="B803" s="37" t="s">
        <v>3</v>
      </c>
      <c r="C803" s="38"/>
      <c r="D803" s="39" t="s">
        <v>5</v>
      </c>
      <c r="E803" s="186"/>
      <c r="F803" s="274"/>
      <c r="G803" s="20"/>
      <c r="H803" s="274"/>
      <c r="I803" s="20"/>
      <c r="J803" s="274"/>
      <c r="K803" s="20"/>
      <c r="L803" s="274"/>
      <c r="M803" s="20"/>
      <c r="N803" s="320"/>
      <c r="O803" s="36"/>
      <c r="P803" s="93"/>
      <c r="Q803" s="540"/>
      <c r="R803" s="160" t="s">
        <v>359</v>
      </c>
      <c r="S803" s="161"/>
    </row>
    <row r="804" spans="5:16" s="32" customFormat="1" ht="13.5">
      <c r="E804" s="188"/>
      <c r="F804" s="273"/>
      <c r="G804" s="23"/>
      <c r="H804" s="273"/>
      <c r="I804" s="23"/>
      <c r="J804" s="273"/>
      <c r="K804" s="23"/>
      <c r="L804" s="273"/>
      <c r="M804" s="23"/>
      <c r="N804" s="273"/>
      <c r="P804" s="89"/>
    </row>
    <row r="805" spans="1:16" s="32" customFormat="1" ht="18.75" customHeight="1">
      <c r="A805" s="535" t="s">
        <v>15</v>
      </c>
      <c r="B805" s="535"/>
      <c r="C805" s="47" t="s">
        <v>530</v>
      </c>
      <c r="E805" s="188"/>
      <c r="F805" s="273"/>
      <c r="G805" s="23"/>
      <c r="H805" s="273"/>
      <c r="I805" s="23"/>
      <c r="J805" s="273"/>
      <c r="K805" s="23"/>
      <c r="L805" s="273"/>
      <c r="M805" s="23" t="s">
        <v>6</v>
      </c>
      <c r="N805" s="273"/>
      <c r="P805" s="89"/>
    </row>
    <row r="806" spans="1:19" s="32" customFormat="1" ht="12.75" customHeight="1">
      <c r="A806" s="535"/>
      <c r="B806" s="539" t="s">
        <v>1</v>
      </c>
      <c r="C806" s="539" t="s">
        <v>892</v>
      </c>
      <c r="D806" s="35"/>
      <c r="E806" s="546" t="s">
        <v>740</v>
      </c>
      <c r="F806" s="547"/>
      <c r="G806" s="547"/>
      <c r="H806" s="547"/>
      <c r="I806" s="547"/>
      <c r="J806" s="547"/>
      <c r="K806" s="547"/>
      <c r="L806" s="547"/>
      <c r="M806" s="547"/>
      <c r="N806" s="317"/>
      <c r="O806" s="539" t="s">
        <v>121</v>
      </c>
      <c r="P806" s="541" t="s">
        <v>798</v>
      </c>
      <c r="Q806" s="539" t="s">
        <v>41</v>
      </c>
      <c r="R806" s="683" t="s">
        <v>805</v>
      </c>
      <c r="S806" s="684"/>
    </row>
    <row r="807" spans="1:19" s="32" customFormat="1" ht="12.75" customHeight="1">
      <c r="A807" s="535"/>
      <c r="B807" s="540"/>
      <c r="C807" s="540"/>
      <c r="D807" s="36"/>
      <c r="E807" s="186">
        <v>18</v>
      </c>
      <c r="F807" s="270">
        <v>18</v>
      </c>
      <c r="G807" s="157">
        <v>19</v>
      </c>
      <c r="H807" s="270">
        <v>19</v>
      </c>
      <c r="I807" s="157">
        <v>20</v>
      </c>
      <c r="J807" s="270">
        <v>20</v>
      </c>
      <c r="K807" s="157">
        <v>21</v>
      </c>
      <c r="L807" s="270">
        <v>21</v>
      </c>
      <c r="M807" s="54">
        <v>22</v>
      </c>
      <c r="N807" s="274">
        <v>22</v>
      </c>
      <c r="O807" s="540"/>
      <c r="P807" s="542"/>
      <c r="Q807" s="540"/>
      <c r="R807" s="690"/>
      <c r="S807" s="691"/>
    </row>
    <row r="808" spans="1:19" s="32" customFormat="1" ht="60.75" customHeight="1">
      <c r="A808" s="535"/>
      <c r="B808" s="37" t="s">
        <v>2</v>
      </c>
      <c r="C808" s="38" t="s">
        <v>308</v>
      </c>
      <c r="D808" s="39" t="s">
        <v>4</v>
      </c>
      <c r="E808" s="186" t="s">
        <v>9</v>
      </c>
      <c r="F808" s="274"/>
      <c r="G808" s="52"/>
      <c r="H808" s="293"/>
      <c r="I808" s="52"/>
      <c r="J808" s="293"/>
      <c r="K808" s="52"/>
      <c r="L808" s="293"/>
      <c r="M808" s="52"/>
      <c r="N808" s="293"/>
      <c r="O808" s="34" t="s">
        <v>310</v>
      </c>
      <c r="P808" s="92" t="s">
        <v>310</v>
      </c>
      <c r="Q808" s="539"/>
      <c r="R808" s="158" t="s">
        <v>357</v>
      </c>
      <c r="S808" s="177"/>
    </row>
    <row r="809" spans="1:19" s="32" customFormat="1" ht="60.75" customHeight="1">
      <c r="A809" s="535"/>
      <c r="B809" s="37" t="s">
        <v>3</v>
      </c>
      <c r="C809" s="38" t="s">
        <v>309</v>
      </c>
      <c r="D809" s="39" t="s">
        <v>5</v>
      </c>
      <c r="E809" s="186"/>
      <c r="F809" s="274"/>
      <c r="G809" s="20"/>
      <c r="H809" s="274"/>
      <c r="I809" s="20"/>
      <c r="J809" s="274"/>
      <c r="K809" s="20"/>
      <c r="L809" s="274"/>
      <c r="M809" s="20"/>
      <c r="N809" s="320"/>
      <c r="O809" s="36"/>
      <c r="P809" s="93"/>
      <c r="Q809" s="540"/>
      <c r="R809" s="160" t="s">
        <v>359</v>
      </c>
      <c r="S809" s="161"/>
    </row>
    <row r="810" spans="5:16" s="32" customFormat="1" ht="18.75" customHeight="1">
      <c r="E810" s="188"/>
      <c r="F810" s="273"/>
      <c r="G810" s="23"/>
      <c r="H810" s="273"/>
      <c r="I810" s="23"/>
      <c r="J810" s="273"/>
      <c r="K810" s="23"/>
      <c r="L810" s="273"/>
      <c r="M810" s="23" t="s">
        <v>6</v>
      </c>
      <c r="N810" s="273"/>
      <c r="P810" s="89"/>
    </row>
    <row r="811" spans="1:16" s="32" customFormat="1" ht="18.75" customHeight="1">
      <c r="A811" s="580" t="s">
        <v>24</v>
      </c>
      <c r="B811" s="580"/>
      <c r="C811" s="359" t="s">
        <v>249</v>
      </c>
      <c r="E811" s="188"/>
      <c r="F811" s="273"/>
      <c r="G811" s="23"/>
      <c r="H811" s="273"/>
      <c r="I811" s="23"/>
      <c r="J811" s="273"/>
      <c r="K811" s="23"/>
      <c r="L811" s="273"/>
      <c r="M811" s="23" t="s">
        <v>6</v>
      </c>
      <c r="N811" s="273"/>
      <c r="P811" s="89"/>
    </row>
    <row r="812" spans="1:19" s="32" customFormat="1" ht="12.75" customHeight="1">
      <c r="A812" s="580"/>
      <c r="B812" s="581" t="s">
        <v>1</v>
      </c>
      <c r="C812" s="581" t="s">
        <v>722</v>
      </c>
      <c r="D812" s="35"/>
      <c r="E812" s="546" t="s">
        <v>740</v>
      </c>
      <c r="F812" s="547"/>
      <c r="G812" s="547"/>
      <c r="H812" s="547"/>
      <c r="I812" s="547"/>
      <c r="J812" s="547"/>
      <c r="K812" s="547"/>
      <c r="L812" s="547"/>
      <c r="M812" s="547"/>
      <c r="N812" s="317"/>
      <c r="O812" s="539" t="s">
        <v>121</v>
      </c>
      <c r="P812" s="541" t="s">
        <v>798</v>
      </c>
      <c r="Q812" s="539" t="s">
        <v>41</v>
      </c>
      <c r="R812" s="694"/>
      <c r="S812" s="695"/>
    </row>
    <row r="813" spans="1:19" s="32" customFormat="1" ht="12.75" customHeight="1">
      <c r="A813" s="580"/>
      <c r="B813" s="582"/>
      <c r="C813" s="582"/>
      <c r="D813" s="36"/>
      <c r="E813" s="186">
        <v>18</v>
      </c>
      <c r="F813" s="270">
        <v>18</v>
      </c>
      <c r="G813" s="157">
        <v>19</v>
      </c>
      <c r="H813" s="270">
        <v>19</v>
      </c>
      <c r="I813" s="157">
        <v>20</v>
      </c>
      <c r="J813" s="270">
        <v>20</v>
      </c>
      <c r="K813" s="157">
        <v>21</v>
      </c>
      <c r="L813" s="270">
        <v>21</v>
      </c>
      <c r="M813" s="54">
        <v>22</v>
      </c>
      <c r="N813" s="274">
        <v>22</v>
      </c>
      <c r="O813" s="540"/>
      <c r="P813" s="542"/>
      <c r="Q813" s="540"/>
      <c r="R813" s="694"/>
      <c r="S813" s="695"/>
    </row>
    <row r="814" spans="1:19" s="32" customFormat="1" ht="60.75" customHeight="1">
      <c r="A814" s="580"/>
      <c r="B814" s="382" t="s">
        <v>2</v>
      </c>
      <c r="C814" s="383" t="s">
        <v>724</v>
      </c>
      <c r="D814" s="39" t="s">
        <v>4</v>
      </c>
      <c r="E814" s="186"/>
      <c r="F814" s="274"/>
      <c r="G814" s="52"/>
      <c r="H814" s="274" t="s">
        <v>723</v>
      </c>
      <c r="I814" s="52"/>
      <c r="J814" s="293"/>
      <c r="K814" s="52"/>
      <c r="L814" s="293"/>
      <c r="M814" s="52"/>
      <c r="N814" s="293"/>
      <c r="O814" s="34" t="s">
        <v>445</v>
      </c>
      <c r="P814" s="92" t="s">
        <v>310</v>
      </c>
      <c r="Q814" s="539"/>
      <c r="R814" s="227"/>
      <c r="S814" s="228"/>
    </row>
    <row r="815" spans="1:19" s="32" customFormat="1" ht="60.75" customHeight="1">
      <c r="A815" s="580"/>
      <c r="B815" s="382" t="s">
        <v>3</v>
      </c>
      <c r="C815" s="383"/>
      <c r="D815" s="39" t="s">
        <v>5</v>
      </c>
      <c r="E815" s="198"/>
      <c r="F815" s="275"/>
      <c r="G815" s="73"/>
      <c r="H815" s="275">
        <v>1620</v>
      </c>
      <c r="I815" s="73"/>
      <c r="J815" s="275"/>
      <c r="K815" s="73"/>
      <c r="L815" s="275"/>
      <c r="M815" s="73"/>
      <c r="N815" s="321"/>
      <c r="O815" s="36"/>
      <c r="P815" s="93"/>
      <c r="Q815" s="540"/>
      <c r="R815" s="229"/>
      <c r="S815" s="230"/>
    </row>
    <row r="816" spans="5:16" s="32" customFormat="1" ht="18.75" customHeight="1">
      <c r="E816" s="188"/>
      <c r="F816" s="273"/>
      <c r="G816" s="23"/>
      <c r="H816" s="273"/>
      <c r="I816" s="23"/>
      <c r="J816" s="273"/>
      <c r="K816" s="23"/>
      <c r="L816" s="273"/>
      <c r="M816" s="23" t="s">
        <v>6</v>
      </c>
      <c r="N816" s="273"/>
      <c r="P816" s="89"/>
    </row>
    <row r="817" spans="1:16" s="32" customFormat="1" ht="18.75" customHeight="1">
      <c r="A817" s="535" t="s">
        <v>15</v>
      </c>
      <c r="B817" s="535"/>
      <c r="C817" s="47" t="s">
        <v>530</v>
      </c>
      <c r="D817" s="78"/>
      <c r="E817" s="546" t="s">
        <v>740</v>
      </c>
      <c r="F817" s="547"/>
      <c r="G817" s="547"/>
      <c r="H817" s="547"/>
      <c r="I817" s="547"/>
      <c r="J817" s="547"/>
      <c r="K817" s="547"/>
      <c r="L817" s="547"/>
      <c r="M817" s="547"/>
      <c r="N817" s="317"/>
      <c r="P817" s="89"/>
    </row>
    <row r="818" spans="1:17" s="81" customFormat="1" ht="40.5">
      <c r="A818" s="583" t="s">
        <v>514</v>
      </c>
      <c r="B818" s="584"/>
      <c r="C818" s="79" t="s">
        <v>517</v>
      </c>
      <c r="D818" s="80" t="s">
        <v>518</v>
      </c>
      <c r="E818" s="186" t="s">
        <v>53</v>
      </c>
      <c r="F818" s="270" t="s">
        <v>53</v>
      </c>
      <c r="G818" s="157" t="s">
        <v>214</v>
      </c>
      <c r="H818" s="270" t="s">
        <v>214</v>
      </c>
      <c r="I818" s="157" t="s">
        <v>215</v>
      </c>
      <c r="J818" s="270" t="s">
        <v>215</v>
      </c>
      <c r="K818" s="157" t="s">
        <v>216</v>
      </c>
      <c r="L818" s="270" t="s">
        <v>216</v>
      </c>
      <c r="M818" s="157" t="s">
        <v>217</v>
      </c>
      <c r="N818" s="270" t="s">
        <v>217</v>
      </c>
      <c r="O818" s="79" t="s">
        <v>121</v>
      </c>
      <c r="P818" s="91" t="s">
        <v>798</v>
      </c>
      <c r="Q818" s="79" t="s">
        <v>515</v>
      </c>
    </row>
    <row r="819" spans="1:17" s="32" customFormat="1" ht="13.5" customHeight="1">
      <c r="A819" s="578" t="s">
        <v>266</v>
      </c>
      <c r="B819" s="579"/>
      <c r="C819" s="40" t="s">
        <v>267</v>
      </c>
      <c r="D819" s="33" t="s">
        <v>199</v>
      </c>
      <c r="E819" s="186"/>
      <c r="F819" s="274"/>
      <c r="G819" s="212">
        <v>32</v>
      </c>
      <c r="H819" s="304">
        <v>0</v>
      </c>
      <c r="I819" s="212">
        <v>29</v>
      </c>
      <c r="J819" s="304">
        <v>0</v>
      </c>
      <c r="K819" s="212">
        <v>26</v>
      </c>
      <c r="L819" s="304">
        <v>0</v>
      </c>
      <c r="M819" s="212">
        <v>23</v>
      </c>
      <c r="N819" s="304">
        <v>0</v>
      </c>
      <c r="O819" s="40" t="s">
        <v>268</v>
      </c>
      <c r="P819" s="94" t="s">
        <v>268</v>
      </c>
      <c r="Q819" s="40" t="s">
        <v>516</v>
      </c>
    </row>
    <row r="820" spans="1:17" s="32" customFormat="1" ht="13.5" customHeight="1">
      <c r="A820" s="578" t="s">
        <v>269</v>
      </c>
      <c r="B820" s="579"/>
      <c r="C820" s="40" t="s">
        <v>270</v>
      </c>
      <c r="D820" s="33" t="s">
        <v>200</v>
      </c>
      <c r="E820" s="186"/>
      <c r="F820" s="274"/>
      <c r="G820" s="212"/>
      <c r="H820" s="304"/>
      <c r="I820" s="212"/>
      <c r="J820" s="304"/>
      <c r="K820" s="212"/>
      <c r="L820" s="304"/>
      <c r="M820" s="212"/>
      <c r="N820" s="304"/>
      <c r="O820" s="40" t="s">
        <v>268</v>
      </c>
      <c r="P820" s="94" t="s">
        <v>268</v>
      </c>
      <c r="Q820" s="40" t="s">
        <v>516</v>
      </c>
    </row>
    <row r="821" spans="1:17" s="32" customFormat="1" ht="13.5" customHeight="1">
      <c r="A821" s="578" t="s">
        <v>271</v>
      </c>
      <c r="B821" s="579"/>
      <c r="C821" s="40" t="s">
        <v>272</v>
      </c>
      <c r="D821" s="33" t="s">
        <v>200</v>
      </c>
      <c r="E821" s="186"/>
      <c r="F821" s="274"/>
      <c r="G821" s="212">
        <v>8239</v>
      </c>
      <c r="H821" s="304">
        <v>8497</v>
      </c>
      <c r="I821" s="212">
        <v>7500</v>
      </c>
      <c r="J821" s="304">
        <v>7500</v>
      </c>
      <c r="K821" s="212">
        <v>7500</v>
      </c>
      <c r="L821" s="304">
        <v>7500</v>
      </c>
      <c r="M821" s="212">
        <v>7500</v>
      </c>
      <c r="N821" s="304">
        <v>7500</v>
      </c>
      <c r="O821" s="40" t="s">
        <v>273</v>
      </c>
      <c r="P821" s="94" t="s">
        <v>273</v>
      </c>
      <c r="Q821" s="40" t="s">
        <v>516</v>
      </c>
    </row>
    <row r="822" spans="1:17" s="32" customFormat="1" ht="13.5" customHeight="1">
      <c r="A822" s="578" t="s">
        <v>275</v>
      </c>
      <c r="B822" s="579"/>
      <c r="C822" s="40" t="s">
        <v>201</v>
      </c>
      <c r="D822" s="33"/>
      <c r="E822" s="186"/>
      <c r="F822" s="274"/>
      <c r="G822" s="212">
        <v>0</v>
      </c>
      <c r="H822" s="304">
        <v>0</v>
      </c>
      <c r="I822" s="212">
        <v>156</v>
      </c>
      <c r="J822" s="304">
        <v>156</v>
      </c>
      <c r="K822" s="212">
        <v>156</v>
      </c>
      <c r="L822" s="304">
        <v>156</v>
      </c>
      <c r="M822" s="212">
        <v>156</v>
      </c>
      <c r="N822" s="304">
        <v>156</v>
      </c>
      <c r="O822" s="40" t="s">
        <v>276</v>
      </c>
      <c r="P822" s="94" t="s">
        <v>276</v>
      </c>
      <c r="Q822" s="40" t="s">
        <v>516</v>
      </c>
    </row>
    <row r="823" spans="1:17" s="32" customFormat="1" ht="13.5" customHeight="1">
      <c r="A823" s="578" t="s">
        <v>277</v>
      </c>
      <c r="B823" s="579"/>
      <c r="C823" s="40" t="s">
        <v>278</v>
      </c>
      <c r="D823" s="33" t="s">
        <v>200</v>
      </c>
      <c r="E823" s="186"/>
      <c r="F823" s="274"/>
      <c r="G823" s="212">
        <v>4110</v>
      </c>
      <c r="H823" s="304">
        <v>0</v>
      </c>
      <c r="I823" s="212">
        <v>4110</v>
      </c>
      <c r="J823" s="304">
        <v>0</v>
      </c>
      <c r="K823" s="212">
        <v>4110</v>
      </c>
      <c r="L823" s="304">
        <v>0</v>
      </c>
      <c r="M823" s="212">
        <v>4110</v>
      </c>
      <c r="N823" s="304">
        <v>0</v>
      </c>
      <c r="O823" s="40" t="s">
        <v>279</v>
      </c>
      <c r="P823" s="94" t="s">
        <v>279</v>
      </c>
      <c r="Q823" s="40" t="s">
        <v>516</v>
      </c>
    </row>
    <row r="824" spans="1:17" s="32" customFormat="1" ht="13.5" customHeight="1">
      <c r="A824" s="578" t="s">
        <v>282</v>
      </c>
      <c r="B824" s="579"/>
      <c r="C824" s="40" t="s">
        <v>283</v>
      </c>
      <c r="D824" s="33" t="s">
        <v>200</v>
      </c>
      <c r="E824" s="186"/>
      <c r="F824" s="274"/>
      <c r="G824" s="212">
        <v>0</v>
      </c>
      <c r="H824" s="304">
        <v>0</v>
      </c>
      <c r="I824" s="212">
        <v>0</v>
      </c>
      <c r="J824" s="304">
        <v>0</v>
      </c>
      <c r="K824" s="212">
        <v>1500</v>
      </c>
      <c r="L824" s="304">
        <v>0</v>
      </c>
      <c r="M824" s="212">
        <v>1500</v>
      </c>
      <c r="N824" s="304">
        <v>0</v>
      </c>
      <c r="O824" s="40" t="s">
        <v>280</v>
      </c>
      <c r="P824" s="94" t="s">
        <v>280</v>
      </c>
      <c r="Q824" s="40" t="s">
        <v>516</v>
      </c>
    </row>
    <row r="825" spans="1:17" s="32" customFormat="1" ht="13.5" customHeight="1">
      <c r="A825" s="578" t="s">
        <v>282</v>
      </c>
      <c r="B825" s="579"/>
      <c r="C825" s="40" t="s">
        <v>284</v>
      </c>
      <c r="D825" s="33" t="s">
        <v>200</v>
      </c>
      <c r="E825" s="186"/>
      <c r="F825" s="274"/>
      <c r="G825" s="212">
        <v>26</v>
      </c>
      <c r="H825" s="304">
        <v>0</v>
      </c>
      <c r="I825" s="212">
        <v>26</v>
      </c>
      <c r="J825" s="304">
        <v>0</v>
      </c>
      <c r="K825" s="212">
        <v>26</v>
      </c>
      <c r="L825" s="304">
        <v>0</v>
      </c>
      <c r="M825" s="212">
        <v>26</v>
      </c>
      <c r="N825" s="304">
        <v>0</v>
      </c>
      <c r="O825" s="40" t="s">
        <v>280</v>
      </c>
      <c r="P825" s="94" t="s">
        <v>280</v>
      </c>
      <c r="Q825" s="40" t="s">
        <v>516</v>
      </c>
    </row>
    <row r="826" spans="1:17" s="32" customFormat="1" ht="13.5" customHeight="1">
      <c r="A826" s="578" t="s">
        <v>282</v>
      </c>
      <c r="B826" s="579"/>
      <c r="C826" s="40" t="s">
        <v>285</v>
      </c>
      <c r="D826" s="33" t="s">
        <v>200</v>
      </c>
      <c r="E826" s="186"/>
      <c r="F826" s="274"/>
      <c r="G826" s="212">
        <v>110</v>
      </c>
      <c r="H826" s="304">
        <v>0</v>
      </c>
      <c r="I826" s="212">
        <v>110</v>
      </c>
      <c r="J826" s="304">
        <v>0</v>
      </c>
      <c r="K826" s="212">
        <v>110</v>
      </c>
      <c r="L826" s="304">
        <v>0</v>
      </c>
      <c r="M826" s="212">
        <v>110</v>
      </c>
      <c r="N826" s="304">
        <v>0</v>
      </c>
      <c r="O826" s="40" t="s">
        <v>280</v>
      </c>
      <c r="P826" s="94" t="s">
        <v>280</v>
      </c>
      <c r="Q826" s="40" t="s">
        <v>516</v>
      </c>
    </row>
    <row r="827" spans="1:17" s="32" customFormat="1" ht="13.5" customHeight="1">
      <c r="A827" s="578" t="s">
        <v>281</v>
      </c>
      <c r="B827" s="579"/>
      <c r="C827" s="40" t="s">
        <v>329</v>
      </c>
      <c r="D827" s="33" t="s">
        <v>330</v>
      </c>
      <c r="E827" s="186"/>
      <c r="F827" s="274"/>
      <c r="G827" s="212"/>
      <c r="H827" s="304"/>
      <c r="I827" s="212"/>
      <c r="J827" s="304"/>
      <c r="K827" s="212"/>
      <c r="L827" s="304"/>
      <c r="M827" s="212"/>
      <c r="N827" s="304"/>
      <c r="O827" s="40" t="s">
        <v>280</v>
      </c>
      <c r="P827" s="94" t="s">
        <v>280</v>
      </c>
      <c r="Q827" s="40" t="s">
        <v>516</v>
      </c>
    </row>
    <row r="828" spans="1:17" s="32" customFormat="1" ht="13.5" customHeight="1">
      <c r="A828" s="578" t="s">
        <v>286</v>
      </c>
      <c r="B828" s="579"/>
      <c r="C828" s="40" t="s">
        <v>287</v>
      </c>
      <c r="D828" s="33" t="s">
        <v>199</v>
      </c>
      <c r="E828" s="186"/>
      <c r="F828" s="274"/>
      <c r="G828" s="212">
        <v>1090</v>
      </c>
      <c r="H828" s="304">
        <v>0</v>
      </c>
      <c r="I828" s="212">
        <v>2090</v>
      </c>
      <c r="J828" s="304">
        <v>0</v>
      </c>
      <c r="K828" s="212">
        <v>3090</v>
      </c>
      <c r="L828" s="304">
        <v>0</v>
      </c>
      <c r="M828" s="212">
        <v>3090</v>
      </c>
      <c r="N828" s="304">
        <v>0</v>
      </c>
      <c r="O828" s="40" t="s">
        <v>280</v>
      </c>
      <c r="P828" s="94" t="s">
        <v>280</v>
      </c>
      <c r="Q828" s="40" t="s">
        <v>516</v>
      </c>
    </row>
    <row r="829" spans="1:17" s="32" customFormat="1" ht="13.5" customHeight="1">
      <c r="A829" s="578" t="s">
        <v>288</v>
      </c>
      <c r="B829" s="579"/>
      <c r="C829" s="40" t="s">
        <v>289</v>
      </c>
      <c r="D829" s="33" t="s">
        <v>200</v>
      </c>
      <c r="E829" s="186"/>
      <c r="F829" s="274"/>
      <c r="G829" s="212"/>
      <c r="H829" s="304">
        <v>0</v>
      </c>
      <c r="I829" s="212">
        <v>30</v>
      </c>
      <c r="J829" s="304">
        <v>0</v>
      </c>
      <c r="K829" s="212">
        <v>30</v>
      </c>
      <c r="L829" s="304">
        <v>0</v>
      </c>
      <c r="M829" s="212">
        <v>30</v>
      </c>
      <c r="N829" s="304">
        <v>0</v>
      </c>
      <c r="O829" s="40" t="s">
        <v>290</v>
      </c>
      <c r="P829" s="94" t="s">
        <v>290</v>
      </c>
      <c r="Q829" s="40" t="s">
        <v>516</v>
      </c>
    </row>
    <row r="830" spans="1:17" s="32" customFormat="1" ht="13.5" customHeight="1">
      <c r="A830" s="578" t="s">
        <v>291</v>
      </c>
      <c r="B830" s="579"/>
      <c r="C830" s="40" t="s">
        <v>292</v>
      </c>
      <c r="D830" s="33" t="s">
        <v>200</v>
      </c>
      <c r="E830" s="186"/>
      <c r="F830" s="274"/>
      <c r="G830" s="212"/>
      <c r="H830" s="304"/>
      <c r="I830" s="212"/>
      <c r="J830" s="304"/>
      <c r="K830" s="212">
        <v>1042</v>
      </c>
      <c r="L830" s="304">
        <v>1042</v>
      </c>
      <c r="M830" s="212">
        <v>1042</v>
      </c>
      <c r="N830" s="304">
        <v>1042</v>
      </c>
      <c r="O830" s="40" t="s">
        <v>293</v>
      </c>
      <c r="P830" s="94" t="s">
        <v>293</v>
      </c>
      <c r="Q830" s="40" t="s">
        <v>516</v>
      </c>
    </row>
    <row r="831" spans="1:17" s="32" customFormat="1" ht="13.5" customHeight="1">
      <c r="A831" s="578" t="s">
        <v>295</v>
      </c>
      <c r="B831" s="579"/>
      <c r="C831" s="40" t="s">
        <v>296</v>
      </c>
      <c r="D831" s="33" t="s">
        <v>200</v>
      </c>
      <c r="E831" s="186"/>
      <c r="F831" s="274"/>
      <c r="G831" s="212">
        <v>100</v>
      </c>
      <c r="H831" s="304">
        <v>160</v>
      </c>
      <c r="I831" s="212">
        <v>100</v>
      </c>
      <c r="J831" s="304">
        <v>260</v>
      </c>
      <c r="K831" s="212">
        <v>100</v>
      </c>
      <c r="L831" s="304">
        <v>360</v>
      </c>
      <c r="M831" s="212">
        <v>100</v>
      </c>
      <c r="N831" s="304">
        <v>460</v>
      </c>
      <c r="O831" s="40" t="s">
        <v>297</v>
      </c>
      <c r="P831" s="94" t="s">
        <v>297</v>
      </c>
      <c r="Q831" s="40" t="s">
        <v>516</v>
      </c>
    </row>
    <row r="832" spans="1:17" s="32" customFormat="1" ht="13.5" customHeight="1">
      <c r="A832" s="578" t="s">
        <v>301</v>
      </c>
      <c r="B832" s="579"/>
      <c r="C832" s="40" t="s">
        <v>302</v>
      </c>
      <c r="D832" s="33" t="s">
        <v>200</v>
      </c>
      <c r="E832" s="186"/>
      <c r="F832" s="274"/>
      <c r="G832" s="212"/>
      <c r="H832" s="304"/>
      <c r="I832" s="212"/>
      <c r="J832" s="304"/>
      <c r="K832" s="212"/>
      <c r="L832" s="304"/>
      <c r="M832" s="212"/>
      <c r="N832" s="304"/>
      <c r="O832" s="40" t="s">
        <v>303</v>
      </c>
      <c r="P832" s="94" t="s">
        <v>303</v>
      </c>
      <c r="Q832" s="40" t="s">
        <v>516</v>
      </c>
    </row>
    <row r="833" spans="1:17" s="32" customFormat="1" ht="13.5" customHeight="1">
      <c r="A833" s="578" t="s">
        <v>304</v>
      </c>
      <c r="B833" s="579"/>
      <c r="C833" s="40" t="s">
        <v>305</v>
      </c>
      <c r="D833" s="33" t="s">
        <v>200</v>
      </c>
      <c r="E833" s="186"/>
      <c r="F833" s="274"/>
      <c r="G833" s="212"/>
      <c r="H833" s="304"/>
      <c r="I833" s="212"/>
      <c r="J833" s="304"/>
      <c r="K833" s="212"/>
      <c r="L833" s="304"/>
      <c r="M833" s="212"/>
      <c r="N833" s="304"/>
      <c r="O833" s="40" t="s">
        <v>303</v>
      </c>
      <c r="P833" s="94" t="s">
        <v>303</v>
      </c>
      <c r="Q833" s="40" t="s">
        <v>516</v>
      </c>
    </row>
    <row r="834" spans="1:17" s="32" customFormat="1" ht="13.5" customHeight="1">
      <c r="A834" s="578" t="s">
        <v>306</v>
      </c>
      <c r="B834" s="579"/>
      <c r="C834" s="40" t="s">
        <v>307</v>
      </c>
      <c r="D834" s="33" t="s">
        <v>200</v>
      </c>
      <c r="E834" s="186"/>
      <c r="F834" s="274"/>
      <c r="G834" s="212"/>
      <c r="H834" s="304">
        <v>1274</v>
      </c>
      <c r="I834" s="212"/>
      <c r="J834" s="304">
        <v>1274</v>
      </c>
      <c r="K834" s="212"/>
      <c r="L834" s="304">
        <v>1274</v>
      </c>
      <c r="M834" s="212"/>
      <c r="N834" s="304">
        <v>1274</v>
      </c>
      <c r="O834" s="40" t="s">
        <v>721</v>
      </c>
      <c r="P834" s="94" t="s">
        <v>506</v>
      </c>
      <c r="Q834" s="40" t="s">
        <v>516</v>
      </c>
    </row>
    <row r="835" spans="1:17" s="32" customFormat="1" ht="13.5" customHeight="1">
      <c r="A835" s="578" t="s">
        <v>507</v>
      </c>
      <c r="B835" s="579"/>
      <c r="C835" s="40" t="s">
        <v>302</v>
      </c>
      <c r="D835" s="33" t="s">
        <v>200</v>
      </c>
      <c r="E835" s="186"/>
      <c r="F835" s="274"/>
      <c r="G835" s="212"/>
      <c r="H835" s="304"/>
      <c r="I835" s="212"/>
      <c r="J835" s="304"/>
      <c r="K835" s="212"/>
      <c r="L835" s="304"/>
      <c r="M835" s="212"/>
      <c r="N835" s="304"/>
      <c r="O835" s="40" t="s">
        <v>508</v>
      </c>
      <c r="P835" s="94" t="s">
        <v>508</v>
      </c>
      <c r="Q835" s="40" t="s">
        <v>516</v>
      </c>
    </row>
    <row r="836" spans="1:17" s="32" customFormat="1" ht="13.5" customHeight="1">
      <c r="A836" s="578" t="s">
        <v>509</v>
      </c>
      <c r="B836" s="579"/>
      <c r="C836" s="40" t="s">
        <v>510</v>
      </c>
      <c r="D836" s="33" t="s">
        <v>200</v>
      </c>
      <c r="E836" s="186"/>
      <c r="F836" s="274"/>
      <c r="G836" s="212">
        <v>900</v>
      </c>
      <c r="H836" s="304">
        <v>806</v>
      </c>
      <c r="I836" s="212">
        <v>900</v>
      </c>
      <c r="J836" s="304">
        <v>806</v>
      </c>
      <c r="K836" s="212">
        <v>900</v>
      </c>
      <c r="L836" s="304">
        <v>806</v>
      </c>
      <c r="M836" s="212">
        <v>900</v>
      </c>
      <c r="N836" s="304">
        <v>806</v>
      </c>
      <c r="O836" s="40" t="s">
        <v>511</v>
      </c>
      <c r="P836" s="94" t="s">
        <v>511</v>
      </c>
      <c r="Q836" s="40" t="s">
        <v>516</v>
      </c>
    </row>
    <row r="837" spans="1:17" s="32" customFormat="1" ht="13.5" customHeight="1">
      <c r="A837" s="578" t="s">
        <v>512</v>
      </c>
      <c r="B837" s="579"/>
      <c r="C837" s="40" t="s">
        <v>270</v>
      </c>
      <c r="D837" s="33" t="s">
        <v>200</v>
      </c>
      <c r="E837" s="186"/>
      <c r="F837" s="274"/>
      <c r="G837" s="212"/>
      <c r="H837" s="304"/>
      <c r="I837" s="212"/>
      <c r="J837" s="304"/>
      <c r="K837" s="212"/>
      <c r="L837" s="304"/>
      <c r="M837" s="212"/>
      <c r="N837" s="304"/>
      <c r="O837" s="40" t="s">
        <v>513</v>
      </c>
      <c r="P837" s="94" t="s">
        <v>513</v>
      </c>
      <c r="Q837" s="40" t="s">
        <v>516</v>
      </c>
    </row>
    <row r="838" spans="4:16" s="32" customFormat="1" ht="13.5">
      <c r="D838" s="149" t="s">
        <v>774</v>
      </c>
      <c r="E838" s="186" t="s">
        <v>53</v>
      </c>
      <c r="F838" s="270" t="s">
        <v>53</v>
      </c>
      <c r="G838" s="157" t="s">
        <v>214</v>
      </c>
      <c r="H838" s="270" t="s">
        <v>214</v>
      </c>
      <c r="I838" s="157" t="s">
        <v>215</v>
      </c>
      <c r="J838" s="270" t="s">
        <v>215</v>
      </c>
      <c r="K838" s="157" t="s">
        <v>216</v>
      </c>
      <c r="L838" s="270" t="s">
        <v>216</v>
      </c>
      <c r="M838" s="157" t="s">
        <v>217</v>
      </c>
      <c r="N838" s="270" t="s">
        <v>217</v>
      </c>
      <c r="P838" s="89"/>
    </row>
    <row r="839" spans="5:16" s="32" customFormat="1" ht="13.5">
      <c r="E839" s="204">
        <f>SUBTOTAL(9,E819:E837)</f>
        <v>0</v>
      </c>
      <c r="F839" s="304">
        <f>SUBTOTAL(9,F819:F837)</f>
        <v>0</v>
      </c>
      <c r="G839" s="212">
        <f>SUBTOTAL(9,G819:G837)</f>
        <v>14607</v>
      </c>
      <c r="H839" s="304">
        <f aca="true" t="shared" si="21" ref="H839:N839">SUBTOTAL(9,H819:H837)</f>
        <v>10737</v>
      </c>
      <c r="I839" s="212">
        <f t="shared" si="21"/>
        <v>15051</v>
      </c>
      <c r="J839" s="304">
        <f t="shared" si="21"/>
        <v>9996</v>
      </c>
      <c r="K839" s="212">
        <f t="shared" si="21"/>
        <v>18590</v>
      </c>
      <c r="L839" s="304">
        <f t="shared" si="21"/>
        <v>11138</v>
      </c>
      <c r="M839" s="212">
        <f t="shared" si="21"/>
        <v>18587</v>
      </c>
      <c r="N839" s="304">
        <f t="shared" si="21"/>
        <v>11238</v>
      </c>
      <c r="P839" s="89"/>
    </row>
    <row r="840" spans="5:16" s="32" customFormat="1" ht="13.5">
      <c r="E840" s="188"/>
      <c r="F840" s="273"/>
      <c r="G840" s="213"/>
      <c r="H840" s="312"/>
      <c r="I840" s="213"/>
      <c r="J840" s="312"/>
      <c r="K840" s="213"/>
      <c r="L840" s="315"/>
      <c r="M840" s="219"/>
      <c r="N840" s="315"/>
      <c r="P840" s="89"/>
    </row>
    <row r="841" spans="1:17" s="81" customFormat="1" ht="18.75" customHeight="1">
      <c r="A841" s="535" t="s">
        <v>15</v>
      </c>
      <c r="B841" s="535"/>
      <c r="C841" s="82" t="s">
        <v>249</v>
      </c>
      <c r="E841" s="546" t="s">
        <v>740</v>
      </c>
      <c r="F841" s="547"/>
      <c r="G841" s="547"/>
      <c r="H841" s="547"/>
      <c r="I841" s="547"/>
      <c r="J841" s="547"/>
      <c r="K841" s="547"/>
      <c r="L841" s="547"/>
      <c r="M841" s="547"/>
      <c r="N841" s="317"/>
      <c r="P841" s="96"/>
      <c r="Q841" s="83"/>
    </row>
    <row r="842" spans="1:17" s="81" customFormat="1" ht="40.5">
      <c r="A842" s="583" t="s">
        <v>514</v>
      </c>
      <c r="B842" s="584"/>
      <c r="C842" s="79" t="s">
        <v>823</v>
      </c>
      <c r="D842" s="80" t="s">
        <v>203</v>
      </c>
      <c r="E842" s="186" t="s">
        <v>53</v>
      </c>
      <c r="F842" s="270" t="s">
        <v>53</v>
      </c>
      <c r="G842" s="157" t="s">
        <v>214</v>
      </c>
      <c r="H842" s="270" t="s">
        <v>214</v>
      </c>
      <c r="I842" s="157" t="s">
        <v>215</v>
      </c>
      <c r="J842" s="270" t="s">
        <v>215</v>
      </c>
      <c r="K842" s="157" t="s">
        <v>216</v>
      </c>
      <c r="L842" s="270" t="s">
        <v>216</v>
      </c>
      <c r="M842" s="157" t="s">
        <v>217</v>
      </c>
      <c r="N842" s="270" t="s">
        <v>217</v>
      </c>
      <c r="O842" s="79" t="s">
        <v>123</v>
      </c>
      <c r="P842" s="91" t="s">
        <v>825</v>
      </c>
      <c r="Q842" s="79" t="s">
        <v>515</v>
      </c>
    </row>
    <row r="843" spans="1:17" s="81" customFormat="1" ht="13.5" customHeight="1">
      <c r="A843" s="583" t="s">
        <v>266</v>
      </c>
      <c r="B843" s="584"/>
      <c r="C843" s="84" t="s">
        <v>826</v>
      </c>
      <c r="D843" s="79" t="s">
        <v>199</v>
      </c>
      <c r="E843" s="199"/>
      <c r="F843" s="305">
        <v>0</v>
      </c>
      <c r="G843" s="214">
        <v>54</v>
      </c>
      <c r="H843" s="304">
        <v>0</v>
      </c>
      <c r="I843" s="214">
        <v>54</v>
      </c>
      <c r="J843" s="304">
        <v>0</v>
      </c>
      <c r="K843" s="214">
        <v>54</v>
      </c>
      <c r="L843" s="304">
        <v>0</v>
      </c>
      <c r="M843" s="214">
        <v>54</v>
      </c>
      <c r="N843" s="304">
        <v>0</v>
      </c>
      <c r="O843" s="84" t="s">
        <v>268</v>
      </c>
      <c r="P843" s="97" t="s">
        <v>268</v>
      </c>
      <c r="Q843" s="84" t="s">
        <v>516</v>
      </c>
    </row>
    <row r="844" spans="1:17" s="81" customFormat="1" ht="13.5" customHeight="1">
      <c r="A844" s="583" t="s">
        <v>827</v>
      </c>
      <c r="B844" s="584"/>
      <c r="C844" s="84" t="s">
        <v>828</v>
      </c>
      <c r="D844" s="79" t="s">
        <v>200</v>
      </c>
      <c r="E844" s="199"/>
      <c r="F844" s="274"/>
      <c r="G844" s="214"/>
      <c r="H844" s="304"/>
      <c r="I844" s="214"/>
      <c r="J844" s="304"/>
      <c r="K844" s="214"/>
      <c r="L844" s="304"/>
      <c r="M844" s="214"/>
      <c r="N844" s="304"/>
      <c r="O844" s="84" t="s">
        <v>268</v>
      </c>
      <c r="P844" s="97" t="s">
        <v>268</v>
      </c>
      <c r="Q844" s="84" t="s">
        <v>516</v>
      </c>
    </row>
    <row r="845" spans="1:17" s="81" customFormat="1" ht="13.5" customHeight="1" thickBot="1">
      <c r="A845" s="587" t="s">
        <v>829</v>
      </c>
      <c r="B845" s="588"/>
      <c r="C845" s="257" t="s">
        <v>830</v>
      </c>
      <c r="D845" s="403" t="s">
        <v>200</v>
      </c>
      <c r="E845" s="376"/>
      <c r="F845" s="369"/>
      <c r="G845" s="429"/>
      <c r="H845" s="430">
        <v>0</v>
      </c>
      <c r="I845" s="429"/>
      <c r="J845" s="430">
        <v>0</v>
      </c>
      <c r="K845" s="429"/>
      <c r="L845" s="430">
        <v>0</v>
      </c>
      <c r="M845" s="429"/>
      <c r="N845" s="430">
        <v>0</v>
      </c>
      <c r="O845" s="257" t="s">
        <v>268</v>
      </c>
      <c r="P845" s="431" t="s">
        <v>268</v>
      </c>
      <c r="Q845" s="257" t="s">
        <v>516</v>
      </c>
    </row>
    <row r="846" spans="1:17" s="81" customFormat="1" ht="13.5" customHeight="1" thickBot="1" thickTop="1">
      <c r="A846" s="597" t="s">
        <v>269</v>
      </c>
      <c r="B846" s="598"/>
      <c r="C846" s="435" t="s">
        <v>831</v>
      </c>
      <c r="D846" s="436" t="s">
        <v>200</v>
      </c>
      <c r="E846" s="437"/>
      <c r="F846" s="438"/>
      <c r="G846" s="439"/>
      <c r="H846" s="440"/>
      <c r="I846" s="439"/>
      <c r="J846" s="440"/>
      <c r="K846" s="439"/>
      <c r="L846" s="440"/>
      <c r="M846" s="439"/>
      <c r="N846" s="440"/>
      <c r="O846" s="435" t="s">
        <v>832</v>
      </c>
      <c r="P846" s="441" t="s">
        <v>832</v>
      </c>
      <c r="Q846" s="442" t="s">
        <v>833</v>
      </c>
    </row>
    <row r="847" spans="1:17" s="81" customFormat="1" ht="13.5" customHeight="1" thickTop="1">
      <c r="A847" s="599" t="s">
        <v>834</v>
      </c>
      <c r="B847" s="600"/>
      <c r="C847" s="258" t="s">
        <v>835</v>
      </c>
      <c r="D847" s="404" t="s">
        <v>199</v>
      </c>
      <c r="E847" s="432"/>
      <c r="F847" s="320"/>
      <c r="G847" s="433">
        <v>100</v>
      </c>
      <c r="H847" s="434">
        <v>100</v>
      </c>
      <c r="I847" s="433">
        <v>100</v>
      </c>
      <c r="J847" s="434">
        <v>100</v>
      </c>
      <c r="K847" s="433">
        <v>100</v>
      </c>
      <c r="L847" s="434">
        <v>100</v>
      </c>
      <c r="M847" s="433">
        <v>100</v>
      </c>
      <c r="N847" s="434">
        <v>100</v>
      </c>
      <c r="O847" s="258" t="s">
        <v>274</v>
      </c>
      <c r="P847" s="262" t="s">
        <v>274</v>
      </c>
      <c r="Q847" s="258" t="s">
        <v>516</v>
      </c>
    </row>
    <row r="848" spans="1:17" s="81" customFormat="1" ht="13.5" customHeight="1">
      <c r="A848" s="583" t="s">
        <v>836</v>
      </c>
      <c r="B848" s="584"/>
      <c r="C848" s="84" t="s">
        <v>837</v>
      </c>
      <c r="D848" s="79" t="s">
        <v>200</v>
      </c>
      <c r="E848" s="205">
        <v>240</v>
      </c>
      <c r="F848" s="305">
        <v>240</v>
      </c>
      <c r="G848" s="215">
        <v>240</v>
      </c>
      <c r="H848" s="305">
        <v>240</v>
      </c>
      <c r="I848" s="215">
        <v>240</v>
      </c>
      <c r="J848" s="305">
        <v>240</v>
      </c>
      <c r="K848" s="215">
        <v>240</v>
      </c>
      <c r="L848" s="305">
        <v>240</v>
      </c>
      <c r="M848" s="215">
        <v>240</v>
      </c>
      <c r="N848" s="305">
        <v>240</v>
      </c>
      <c r="O848" s="84" t="s">
        <v>274</v>
      </c>
      <c r="P848" s="97" t="s">
        <v>274</v>
      </c>
      <c r="Q848" s="84" t="s">
        <v>516</v>
      </c>
    </row>
    <row r="849" spans="1:17" s="81" customFormat="1" ht="13.5" customHeight="1">
      <c r="A849" s="583" t="s">
        <v>838</v>
      </c>
      <c r="B849" s="584"/>
      <c r="C849" s="84" t="s">
        <v>839</v>
      </c>
      <c r="D849" s="79" t="s">
        <v>200</v>
      </c>
      <c r="E849" s="199"/>
      <c r="F849" s="274"/>
      <c r="G849" s="214">
        <v>0</v>
      </c>
      <c r="H849" s="304"/>
      <c r="I849" s="214">
        <v>54</v>
      </c>
      <c r="J849" s="304">
        <v>54</v>
      </c>
      <c r="K849" s="214">
        <v>54</v>
      </c>
      <c r="L849" s="304">
        <v>54</v>
      </c>
      <c r="M849" s="214">
        <v>54</v>
      </c>
      <c r="N849" s="304">
        <v>54</v>
      </c>
      <c r="O849" s="84" t="s">
        <v>840</v>
      </c>
      <c r="P849" s="97" t="s">
        <v>840</v>
      </c>
      <c r="Q849" s="84" t="s">
        <v>516</v>
      </c>
    </row>
    <row r="850" spans="1:17" s="81" customFormat="1" ht="13.5" customHeight="1">
      <c r="A850" s="583" t="s">
        <v>841</v>
      </c>
      <c r="B850" s="584"/>
      <c r="C850" s="84" t="s">
        <v>842</v>
      </c>
      <c r="D850" s="79" t="s">
        <v>200</v>
      </c>
      <c r="E850" s="199"/>
      <c r="F850" s="274"/>
      <c r="G850" s="214"/>
      <c r="H850" s="304"/>
      <c r="I850" s="214"/>
      <c r="J850" s="304"/>
      <c r="K850" s="214"/>
      <c r="L850" s="304"/>
      <c r="M850" s="214"/>
      <c r="N850" s="304"/>
      <c r="O850" s="84" t="s">
        <v>279</v>
      </c>
      <c r="P850" s="97" t="s">
        <v>279</v>
      </c>
      <c r="Q850" s="84" t="s">
        <v>516</v>
      </c>
    </row>
    <row r="851" spans="1:17" s="81" customFormat="1" ht="13.5" customHeight="1">
      <c r="A851" s="583" t="s">
        <v>843</v>
      </c>
      <c r="B851" s="584"/>
      <c r="C851" s="84" t="s">
        <v>842</v>
      </c>
      <c r="D851" s="79" t="s">
        <v>199</v>
      </c>
      <c r="E851" s="199"/>
      <c r="F851" s="274"/>
      <c r="G851" s="214">
        <v>5</v>
      </c>
      <c r="H851" s="304">
        <v>5</v>
      </c>
      <c r="I851" s="214">
        <v>5</v>
      </c>
      <c r="J851" s="304">
        <v>5</v>
      </c>
      <c r="K851" s="214">
        <v>5</v>
      </c>
      <c r="L851" s="304">
        <v>5</v>
      </c>
      <c r="M851" s="214">
        <v>5</v>
      </c>
      <c r="N851" s="304">
        <v>5</v>
      </c>
      <c r="O851" s="84" t="s">
        <v>844</v>
      </c>
      <c r="P851" s="97" t="s">
        <v>844</v>
      </c>
      <c r="Q851" s="84" t="s">
        <v>516</v>
      </c>
    </row>
    <row r="852" spans="1:17" s="81" customFormat="1" ht="13.5" customHeight="1">
      <c r="A852" s="583" t="s">
        <v>843</v>
      </c>
      <c r="B852" s="584"/>
      <c r="C852" s="84" t="s">
        <v>845</v>
      </c>
      <c r="D852" s="79" t="s">
        <v>200</v>
      </c>
      <c r="E852" s="199"/>
      <c r="F852" s="274"/>
      <c r="G852" s="214">
        <v>10</v>
      </c>
      <c r="H852" s="304">
        <v>10</v>
      </c>
      <c r="I852" s="214">
        <v>10</v>
      </c>
      <c r="J852" s="304">
        <v>10</v>
      </c>
      <c r="K852" s="214">
        <v>10</v>
      </c>
      <c r="L852" s="304">
        <v>10</v>
      </c>
      <c r="M852" s="214">
        <v>10</v>
      </c>
      <c r="N852" s="304">
        <v>10</v>
      </c>
      <c r="O852" s="84" t="s">
        <v>844</v>
      </c>
      <c r="P852" s="97" t="s">
        <v>844</v>
      </c>
      <c r="Q852" s="84" t="s">
        <v>516</v>
      </c>
    </row>
    <row r="853" spans="1:17" s="81" customFormat="1" ht="13.5" customHeight="1" thickBot="1">
      <c r="A853" s="587" t="s">
        <v>846</v>
      </c>
      <c r="B853" s="588"/>
      <c r="C853" s="257" t="s">
        <v>845</v>
      </c>
      <c r="D853" s="403" t="s">
        <v>200</v>
      </c>
      <c r="E853" s="376"/>
      <c r="F853" s="369"/>
      <c r="G853" s="429"/>
      <c r="H853" s="430"/>
      <c r="I853" s="429"/>
      <c r="J853" s="430"/>
      <c r="K853" s="429"/>
      <c r="L853" s="430"/>
      <c r="M853" s="429"/>
      <c r="N853" s="430"/>
      <c r="O853" s="257" t="s">
        <v>847</v>
      </c>
      <c r="P853" s="431" t="s">
        <v>847</v>
      </c>
      <c r="Q853" s="257" t="s">
        <v>516</v>
      </c>
    </row>
    <row r="854" spans="1:17" s="81" customFormat="1" ht="13.5" customHeight="1" thickTop="1">
      <c r="A854" s="623" t="s">
        <v>849</v>
      </c>
      <c r="B854" s="624"/>
      <c r="C854" s="446" t="s">
        <v>850</v>
      </c>
      <c r="D854" s="447" t="s">
        <v>200</v>
      </c>
      <c r="E854" s="448"/>
      <c r="F854" s="449"/>
      <c r="G854" s="450">
        <v>15</v>
      </c>
      <c r="H854" s="451">
        <v>15</v>
      </c>
      <c r="I854" s="450">
        <v>15</v>
      </c>
      <c r="J854" s="451">
        <v>15</v>
      </c>
      <c r="K854" s="450">
        <v>15</v>
      </c>
      <c r="L854" s="451">
        <v>15</v>
      </c>
      <c r="M854" s="450">
        <v>15</v>
      </c>
      <c r="N854" s="451">
        <v>15</v>
      </c>
      <c r="O854" s="446" t="s">
        <v>849</v>
      </c>
      <c r="P854" s="452" t="s">
        <v>849</v>
      </c>
      <c r="Q854" s="453" t="s">
        <v>851</v>
      </c>
    </row>
    <row r="855" spans="1:17" s="81" customFormat="1" ht="13.5" customHeight="1" thickBot="1">
      <c r="A855" s="585" t="s">
        <v>849</v>
      </c>
      <c r="B855" s="586"/>
      <c r="C855" s="454" t="s">
        <v>852</v>
      </c>
      <c r="D855" s="455" t="s">
        <v>199</v>
      </c>
      <c r="E855" s="456"/>
      <c r="F855" s="457"/>
      <c r="G855" s="458">
        <v>34</v>
      </c>
      <c r="H855" s="459">
        <v>34</v>
      </c>
      <c r="I855" s="458">
        <v>54</v>
      </c>
      <c r="J855" s="459">
        <v>54</v>
      </c>
      <c r="K855" s="458">
        <v>54</v>
      </c>
      <c r="L855" s="459">
        <v>54</v>
      </c>
      <c r="M855" s="458">
        <v>54</v>
      </c>
      <c r="N855" s="459">
        <v>54</v>
      </c>
      <c r="O855" s="454" t="s">
        <v>849</v>
      </c>
      <c r="P855" s="460" t="s">
        <v>849</v>
      </c>
      <c r="Q855" s="461" t="s">
        <v>851</v>
      </c>
    </row>
    <row r="856" spans="1:17" s="81" customFormat="1" ht="13.5" customHeight="1" thickTop="1">
      <c r="A856" s="599" t="s">
        <v>853</v>
      </c>
      <c r="B856" s="600"/>
      <c r="C856" s="258" t="s">
        <v>854</v>
      </c>
      <c r="D856" s="404" t="s">
        <v>200</v>
      </c>
      <c r="E856" s="443">
        <v>15</v>
      </c>
      <c r="F856" s="444">
        <v>0</v>
      </c>
      <c r="G856" s="445">
        <v>15</v>
      </c>
      <c r="H856" s="444">
        <v>0</v>
      </c>
      <c r="I856" s="445">
        <v>15</v>
      </c>
      <c r="J856" s="444">
        <v>0</v>
      </c>
      <c r="K856" s="445">
        <v>15</v>
      </c>
      <c r="L856" s="444">
        <v>0</v>
      </c>
      <c r="M856" s="445">
        <v>15</v>
      </c>
      <c r="N856" s="444">
        <v>0</v>
      </c>
      <c r="O856" s="258" t="s">
        <v>280</v>
      </c>
      <c r="P856" s="262" t="s">
        <v>280</v>
      </c>
      <c r="Q856" s="258" t="s">
        <v>516</v>
      </c>
    </row>
    <row r="857" spans="1:17" s="81" customFormat="1" ht="13.5" customHeight="1">
      <c r="A857" s="583" t="s">
        <v>855</v>
      </c>
      <c r="B857" s="584"/>
      <c r="C857" s="84" t="s">
        <v>856</v>
      </c>
      <c r="D857" s="79" t="s">
        <v>199</v>
      </c>
      <c r="E857" s="199"/>
      <c r="F857" s="305">
        <v>0</v>
      </c>
      <c r="G857" s="214">
        <v>40</v>
      </c>
      <c r="H857" s="304">
        <v>0</v>
      </c>
      <c r="I857" s="214">
        <v>40</v>
      </c>
      <c r="J857" s="304">
        <v>0</v>
      </c>
      <c r="K857" s="214">
        <v>40</v>
      </c>
      <c r="L857" s="304">
        <v>0</v>
      </c>
      <c r="M857" s="214">
        <v>40</v>
      </c>
      <c r="N857" s="304">
        <v>0</v>
      </c>
      <c r="O857" s="84" t="s">
        <v>280</v>
      </c>
      <c r="P857" s="97" t="s">
        <v>280</v>
      </c>
      <c r="Q857" s="84" t="s">
        <v>516</v>
      </c>
    </row>
    <row r="858" spans="1:17" s="81" customFormat="1" ht="13.5" customHeight="1">
      <c r="A858" s="583" t="s">
        <v>288</v>
      </c>
      <c r="B858" s="584"/>
      <c r="C858" s="84" t="s">
        <v>857</v>
      </c>
      <c r="D858" s="79" t="s">
        <v>200</v>
      </c>
      <c r="E858" s="199"/>
      <c r="F858" s="274"/>
      <c r="G858" s="214"/>
      <c r="H858" s="304"/>
      <c r="I858" s="214"/>
      <c r="J858" s="304"/>
      <c r="K858" s="214"/>
      <c r="L858" s="304"/>
      <c r="M858" s="214"/>
      <c r="N858" s="304"/>
      <c r="O858" s="84" t="s">
        <v>290</v>
      </c>
      <c r="P858" s="97" t="s">
        <v>290</v>
      </c>
      <c r="Q858" s="84" t="s">
        <v>516</v>
      </c>
    </row>
    <row r="859" spans="1:17" s="81" customFormat="1" ht="13.5" customHeight="1">
      <c r="A859" s="583" t="s">
        <v>294</v>
      </c>
      <c r="B859" s="584"/>
      <c r="C859" s="84" t="s">
        <v>858</v>
      </c>
      <c r="D859" s="79" t="s">
        <v>200</v>
      </c>
      <c r="E859" s="199"/>
      <c r="F859" s="274"/>
      <c r="G859" s="214"/>
      <c r="H859" s="304"/>
      <c r="I859" s="214"/>
      <c r="J859" s="304"/>
      <c r="K859" s="214"/>
      <c r="L859" s="304"/>
      <c r="M859" s="214"/>
      <c r="N859" s="304"/>
      <c r="O859" s="84" t="s">
        <v>290</v>
      </c>
      <c r="P859" s="97" t="s">
        <v>290</v>
      </c>
      <c r="Q859" s="84" t="s">
        <v>516</v>
      </c>
    </row>
    <row r="860" spans="1:17" s="81" customFormat="1" ht="13.5" customHeight="1">
      <c r="A860" s="583" t="s">
        <v>859</v>
      </c>
      <c r="B860" s="584"/>
      <c r="C860" s="84" t="s">
        <v>860</v>
      </c>
      <c r="D860" s="79" t="s">
        <v>199</v>
      </c>
      <c r="E860" s="199"/>
      <c r="F860" s="274"/>
      <c r="G860" s="214"/>
      <c r="H860" s="304"/>
      <c r="I860" s="214"/>
      <c r="J860" s="304"/>
      <c r="K860" s="214"/>
      <c r="L860" s="304"/>
      <c r="M860" s="214"/>
      <c r="N860" s="304"/>
      <c r="O860" s="84" t="s">
        <v>293</v>
      </c>
      <c r="P860" s="97" t="s">
        <v>293</v>
      </c>
      <c r="Q860" s="84" t="s">
        <v>516</v>
      </c>
    </row>
    <row r="861" spans="1:17" s="81" customFormat="1" ht="13.5" customHeight="1">
      <c r="A861" s="583" t="s">
        <v>861</v>
      </c>
      <c r="B861" s="584"/>
      <c r="C861" s="84" t="s">
        <v>862</v>
      </c>
      <c r="D861" s="79" t="s">
        <v>200</v>
      </c>
      <c r="E861" s="199"/>
      <c r="F861" s="274"/>
      <c r="G861" s="214"/>
      <c r="H861" s="304"/>
      <c r="I861" s="214"/>
      <c r="J861" s="304"/>
      <c r="K861" s="214"/>
      <c r="L861" s="304"/>
      <c r="M861" s="214"/>
      <c r="N861" s="304"/>
      <c r="O861" s="84" t="s">
        <v>863</v>
      </c>
      <c r="P861" s="97" t="s">
        <v>863</v>
      </c>
      <c r="Q861" s="84" t="s">
        <v>516</v>
      </c>
    </row>
    <row r="862" spans="1:17" s="81" customFormat="1" ht="13.5" customHeight="1">
      <c r="A862" s="583" t="s">
        <v>861</v>
      </c>
      <c r="B862" s="584"/>
      <c r="C862" s="84" t="s">
        <v>864</v>
      </c>
      <c r="D862" s="79" t="s">
        <v>200</v>
      </c>
      <c r="E862" s="199"/>
      <c r="F862" s="274"/>
      <c r="G862" s="214">
        <v>80</v>
      </c>
      <c r="H862" s="304">
        <v>80</v>
      </c>
      <c r="I862" s="214">
        <v>80</v>
      </c>
      <c r="J862" s="304">
        <v>80</v>
      </c>
      <c r="K862" s="214">
        <v>80</v>
      </c>
      <c r="L862" s="304">
        <v>80</v>
      </c>
      <c r="M862" s="214">
        <v>80</v>
      </c>
      <c r="N862" s="304">
        <v>80</v>
      </c>
      <c r="O862" s="84" t="s">
        <v>863</v>
      </c>
      <c r="P862" s="97" t="s">
        <v>863</v>
      </c>
      <c r="Q862" s="84" t="s">
        <v>516</v>
      </c>
    </row>
    <row r="863" spans="1:17" s="81" customFormat="1" ht="13.5" customHeight="1" thickBot="1">
      <c r="A863" s="587" t="s">
        <v>861</v>
      </c>
      <c r="B863" s="588"/>
      <c r="C863" s="257" t="s">
        <v>865</v>
      </c>
      <c r="D863" s="403" t="s">
        <v>200</v>
      </c>
      <c r="E863" s="376"/>
      <c r="F863" s="369"/>
      <c r="G863" s="429">
        <v>10</v>
      </c>
      <c r="H863" s="430">
        <v>10</v>
      </c>
      <c r="I863" s="429">
        <v>10</v>
      </c>
      <c r="J863" s="430">
        <v>10</v>
      </c>
      <c r="K863" s="429">
        <v>10</v>
      </c>
      <c r="L863" s="430">
        <v>10</v>
      </c>
      <c r="M863" s="429">
        <v>10</v>
      </c>
      <c r="N863" s="430">
        <v>10</v>
      </c>
      <c r="O863" s="257" t="s">
        <v>863</v>
      </c>
      <c r="P863" s="431" t="s">
        <v>863</v>
      </c>
      <c r="Q863" s="257" t="s">
        <v>516</v>
      </c>
    </row>
    <row r="864" spans="1:17" s="81" customFormat="1" ht="13.5" customHeight="1" thickTop="1">
      <c r="A864" s="623" t="s">
        <v>269</v>
      </c>
      <c r="B864" s="624"/>
      <c r="C864" s="446" t="s">
        <v>866</v>
      </c>
      <c r="D864" s="447" t="s">
        <v>200</v>
      </c>
      <c r="E864" s="448"/>
      <c r="F864" s="449"/>
      <c r="G864" s="450">
        <v>62</v>
      </c>
      <c r="H864" s="451">
        <v>62</v>
      </c>
      <c r="I864" s="450">
        <v>62</v>
      </c>
      <c r="J864" s="451">
        <v>62</v>
      </c>
      <c r="K864" s="450">
        <v>62</v>
      </c>
      <c r="L864" s="451">
        <v>62</v>
      </c>
      <c r="M864" s="450">
        <v>62</v>
      </c>
      <c r="N864" s="451">
        <v>62</v>
      </c>
      <c r="O864" s="446" t="s">
        <v>867</v>
      </c>
      <c r="P864" s="452" t="s">
        <v>867</v>
      </c>
      <c r="Q864" s="453" t="s">
        <v>868</v>
      </c>
    </row>
    <row r="865" spans="1:17" s="81" customFormat="1" ht="13.5" customHeight="1">
      <c r="A865" s="589" t="s">
        <v>869</v>
      </c>
      <c r="B865" s="584"/>
      <c r="C865" s="84" t="s">
        <v>866</v>
      </c>
      <c r="D865" s="79" t="s">
        <v>200</v>
      </c>
      <c r="E865" s="199"/>
      <c r="F865" s="274"/>
      <c r="G865" s="214">
        <v>116</v>
      </c>
      <c r="H865" s="304">
        <v>116</v>
      </c>
      <c r="I865" s="214">
        <v>116</v>
      </c>
      <c r="J865" s="304">
        <v>116</v>
      </c>
      <c r="K865" s="214">
        <v>116</v>
      </c>
      <c r="L865" s="304">
        <v>116</v>
      </c>
      <c r="M865" s="214">
        <v>116</v>
      </c>
      <c r="N865" s="304">
        <v>116</v>
      </c>
      <c r="O865" s="84" t="s">
        <v>867</v>
      </c>
      <c r="P865" s="97" t="s">
        <v>867</v>
      </c>
      <c r="Q865" s="462" t="s">
        <v>870</v>
      </c>
    </row>
    <row r="866" spans="1:17" s="81" customFormat="1" ht="13.5" customHeight="1">
      <c r="A866" s="589" t="s">
        <v>269</v>
      </c>
      <c r="B866" s="584"/>
      <c r="C866" s="84" t="s">
        <v>222</v>
      </c>
      <c r="D866" s="79" t="s">
        <v>200</v>
      </c>
      <c r="E866" s="199"/>
      <c r="F866" s="274"/>
      <c r="G866" s="214">
        <v>6</v>
      </c>
      <c r="H866" s="304">
        <v>6</v>
      </c>
      <c r="I866" s="214">
        <v>6</v>
      </c>
      <c r="J866" s="304">
        <v>6</v>
      </c>
      <c r="K866" s="214">
        <v>6</v>
      </c>
      <c r="L866" s="304">
        <v>6</v>
      </c>
      <c r="M866" s="214">
        <v>6</v>
      </c>
      <c r="N866" s="304">
        <v>6</v>
      </c>
      <c r="O866" s="84" t="s">
        <v>867</v>
      </c>
      <c r="P866" s="97" t="s">
        <v>867</v>
      </c>
      <c r="Q866" s="462" t="s">
        <v>868</v>
      </c>
    </row>
    <row r="867" spans="1:17" s="81" customFormat="1" ht="13.5" customHeight="1" thickBot="1">
      <c r="A867" s="585" t="s">
        <v>869</v>
      </c>
      <c r="B867" s="586"/>
      <c r="C867" s="454" t="s">
        <v>222</v>
      </c>
      <c r="D867" s="455" t="s">
        <v>200</v>
      </c>
      <c r="E867" s="456"/>
      <c r="F867" s="457"/>
      <c r="G867" s="458">
        <v>10</v>
      </c>
      <c r="H867" s="459">
        <v>10</v>
      </c>
      <c r="I867" s="458">
        <v>10</v>
      </c>
      <c r="J867" s="459">
        <v>10</v>
      </c>
      <c r="K867" s="458">
        <v>10</v>
      </c>
      <c r="L867" s="459">
        <v>10</v>
      </c>
      <c r="M867" s="458">
        <v>10</v>
      </c>
      <c r="N867" s="459">
        <v>10</v>
      </c>
      <c r="O867" s="454" t="s">
        <v>867</v>
      </c>
      <c r="P867" s="460" t="s">
        <v>867</v>
      </c>
      <c r="Q867" s="461" t="s">
        <v>870</v>
      </c>
    </row>
    <row r="868" spans="1:17" s="81" customFormat="1" ht="13.5" customHeight="1" thickTop="1">
      <c r="A868" s="599" t="s">
        <v>223</v>
      </c>
      <c r="B868" s="600"/>
      <c r="C868" s="258" t="s">
        <v>842</v>
      </c>
      <c r="D868" s="404" t="s">
        <v>200</v>
      </c>
      <c r="E868" s="432"/>
      <c r="F868" s="320"/>
      <c r="G868" s="433"/>
      <c r="H868" s="434"/>
      <c r="I868" s="433"/>
      <c r="J868" s="434"/>
      <c r="K868" s="433"/>
      <c r="L868" s="434"/>
      <c r="M868" s="433"/>
      <c r="N868" s="434"/>
      <c r="O868" s="258" t="s">
        <v>224</v>
      </c>
      <c r="P868" s="262" t="s">
        <v>224</v>
      </c>
      <c r="Q868" s="258" t="s">
        <v>516</v>
      </c>
    </row>
    <row r="869" spans="1:17" s="81" customFormat="1" ht="13.5" customHeight="1">
      <c r="A869" s="583" t="s">
        <v>223</v>
      </c>
      <c r="B869" s="584"/>
      <c r="C869" s="84" t="s">
        <v>845</v>
      </c>
      <c r="D869" s="79" t="s">
        <v>200</v>
      </c>
      <c r="E869" s="199"/>
      <c r="F869" s="274"/>
      <c r="G869" s="214">
        <v>10</v>
      </c>
      <c r="H869" s="304">
        <v>10</v>
      </c>
      <c r="I869" s="214">
        <v>10</v>
      </c>
      <c r="J869" s="304">
        <v>10</v>
      </c>
      <c r="K869" s="214">
        <v>10</v>
      </c>
      <c r="L869" s="304">
        <v>10</v>
      </c>
      <c r="M869" s="214">
        <v>10</v>
      </c>
      <c r="N869" s="304">
        <v>10</v>
      </c>
      <c r="O869" s="84" t="s">
        <v>224</v>
      </c>
      <c r="P869" s="97" t="s">
        <v>224</v>
      </c>
      <c r="Q869" s="84" t="s">
        <v>516</v>
      </c>
    </row>
    <row r="870" spans="1:17" s="81" customFormat="1" ht="13.5" customHeight="1">
      <c r="A870" s="583" t="s">
        <v>225</v>
      </c>
      <c r="B870" s="584"/>
      <c r="C870" s="84" t="s">
        <v>226</v>
      </c>
      <c r="D870" s="79" t="s">
        <v>200</v>
      </c>
      <c r="E870" s="199"/>
      <c r="F870" s="274"/>
      <c r="G870" s="214"/>
      <c r="H870" s="304"/>
      <c r="I870" s="214"/>
      <c r="J870" s="304"/>
      <c r="K870" s="214"/>
      <c r="L870" s="304"/>
      <c r="M870" s="214"/>
      <c r="N870" s="304"/>
      <c r="O870" s="84" t="s">
        <v>298</v>
      </c>
      <c r="P870" s="97" t="s">
        <v>298</v>
      </c>
      <c r="Q870" s="84" t="s">
        <v>516</v>
      </c>
    </row>
    <row r="871" spans="1:17" s="81" customFormat="1" ht="13.5" customHeight="1">
      <c r="A871" s="583" t="s">
        <v>227</v>
      </c>
      <c r="B871" s="584"/>
      <c r="C871" s="84" t="s">
        <v>228</v>
      </c>
      <c r="D871" s="79" t="s">
        <v>199</v>
      </c>
      <c r="E871" s="199"/>
      <c r="F871" s="274"/>
      <c r="G871" s="214">
        <v>200</v>
      </c>
      <c r="H871" s="304">
        <v>8400</v>
      </c>
      <c r="I871" s="214">
        <v>300</v>
      </c>
      <c r="J871" s="304">
        <v>8400</v>
      </c>
      <c r="K871" s="214">
        <v>300</v>
      </c>
      <c r="L871" s="304">
        <v>8400</v>
      </c>
      <c r="M871" s="214">
        <v>300</v>
      </c>
      <c r="N871" s="304">
        <v>8400</v>
      </c>
      <c r="O871" s="84" t="s">
        <v>298</v>
      </c>
      <c r="P871" s="97" t="s">
        <v>298</v>
      </c>
      <c r="Q871" s="84" t="s">
        <v>516</v>
      </c>
    </row>
    <row r="872" spans="1:17" s="81" customFormat="1" ht="13.5" customHeight="1">
      <c r="A872" s="583" t="s">
        <v>229</v>
      </c>
      <c r="B872" s="584"/>
      <c r="C872" s="84" t="s">
        <v>230</v>
      </c>
      <c r="D872" s="79" t="s">
        <v>199</v>
      </c>
      <c r="E872" s="199"/>
      <c r="F872" s="274"/>
      <c r="G872" s="214"/>
      <c r="H872" s="304"/>
      <c r="I872" s="214"/>
      <c r="J872" s="304"/>
      <c r="K872" s="214"/>
      <c r="L872" s="304"/>
      <c r="M872" s="214"/>
      <c r="N872" s="304"/>
      <c r="O872" s="84" t="s">
        <v>231</v>
      </c>
      <c r="P872" s="97" t="s">
        <v>231</v>
      </c>
      <c r="Q872" s="84" t="s">
        <v>516</v>
      </c>
    </row>
    <row r="873" spans="1:17" s="81" customFormat="1" ht="13.5" customHeight="1">
      <c r="A873" s="583" t="s">
        <v>299</v>
      </c>
      <c r="B873" s="584"/>
      <c r="C873" s="84" t="s">
        <v>232</v>
      </c>
      <c r="D873" s="79" t="s">
        <v>200</v>
      </c>
      <c r="E873" s="199"/>
      <c r="F873" s="274"/>
      <c r="G873" s="214"/>
      <c r="H873" s="304"/>
      <c r="I873" s="214"/>
      <c r="J873" s="304"/>
      <c r="K873" s="214"/>
      <c r="L873" s="304"/>
      <c r="M873" s="214"/>
      <c r="N873" s="304"/>
      <c r="O873" s="84" t="s">
        <v>300</v>
      </c>
      <c r="P873" s="97" t="s">
        <v>300</v>
      </c>
      <c r="Q873" s="84" t="s">
        <v>516</v>
      </c>
    </row>
    <row r="874" spans="1:17" s="81" customFormat="1" ht="13.5" customHeight="1">
      <c r="A874" s="583" t="s">
        <v>233</v>
      </c>
      <c r="B874" s="584"/>
      <c r="C874" s="84" t="s">
        <v>234</v>
      </c>
      <c r="D874" s="79" t="s">
        <v>200</v>
      </c>
      <c r="E874" s="199"/>
      <c r="F874" s="274"/>
      <c r="G874" s="214"/>
      <c r="H874" s="304"/>
      <c r="I874" s="214"/>
      <c r="J874" s="304"/>
      <c r="K874" s="214"/>
      <c r="L874" s="304"/>
      <c r="M874" s="214"/>
      <c r="N874" s="304"/>
      <c r="O874" s="84" t="s">
        <v>300</v>
      </c>
      <c r="P874" s="97" t="s">
        <v>300</v>
      </c>
      <c r="Q874" s="84" t="s">
        <v>516</v>
      </c>
    </row>
    <row r="875" spans="1:17" s="81" customFormat="1" ht="13.5" customHeight="1">
      <c r="A875" s="583" t="s">
        <v>299</v>
      </c>
      <c r="B875" s="584"/>
      <c r="C875" s="84" t="s">
        <v>235</v>
      </c>
      <c r="D875" s="79" t="s">
        <v>200</v>
      </c>
      <c r="E875" s="199"/>
      <c r="F875" s="274"/>
      <c r="G875" s="214"/>
      <c r="H875" s="304"/>
      <c r="I875" s="214"/>
      <c r="J875" s="304"/>
      <c r="K875" s="214"/>
      <c r="L875" s="304"/>
      <c r="M875" s="214"/>
      <c r="N875" s="304"/>
      <c r="O875" s="84" t="s">
        <v>300</v>
      </c>
      <c r="P875" s="97" t="s">
        <v>300</v>
      </c>
      <c r="Q875" s="84" t="s">
        <v>516</v>
      </c>
    </row>
    <row r="876" spans="1:17" s="81" customFormat="1" ht="13.5" customHeight="1">
      <c r="A876" s="583" t="s">
        <v>236</v>
      </c>
      <c r="B876" s="584"/>
      <c r="C876" s="84" t="s">
        <v>237</v>
      </c>
      <c r="D876" s="79" t="s">
        <v>238</v>
      </c>
      <c r="E876" s="199"/>
      <c r="F876" s="274"/>
      <c r="G876" s="214">
        <v>253</v>
      </c>
      <c r="H876" s="304">
        <v>253</v>
      </c>
      <c r="I876" s="214">
        <v>253</v>
      </c>
      <c r="J876" s="304">
        <v>253</v>
      </c>
      <c r="K876" s="214">
        <v>253</v>
      </c>
      <c r="L876" s="304">
        <v>253</v>
      </c>
      <c r="M876" s="214">
        <v>253</v>
      </c>
      <c r="N876" s="304">
        <v>253</v>
      </c>
      <c r="O876" s="84" t="s">
        <v>506</v>
      </c>
      <c r="P876" s="97" t="s">
        <v>506</v>
      </c>
      <c r="Q876" s="84" t="s">
        <v>516</v>
      </c>
    </row>
    <row r="877" spans="1:17" s="81" customFormat="1" ht="13.5" customHeight="1">
      <c r="A877" s="583" t="s">
        <v>239</v>
      </c>
      <c r="B877" s="584"/>
      <c r="C877" s="84" t="s">
        <v>240</v>
      </c>
      <c r="D877" s="79" t="s">
        <v>204</v>
      </c>
      <c r="E877" s="199"/>
      <c r="F877" s="274"/>
      <c r="G877" s="214">
        <v>50</v>
      </c>
      <c r="H877" s="304">
        <v>50</v>
      </c>
      <c r="I877" s="214">
        <v>50</v>
      </c>
      <c r="J877" s="304">
        <v>50</v>
      </c>
      <c r="K877" s="214">
        <v>50</v>
      </c>
      <c r="L877" s="304">
        <v>50</v>
      </c>
      <c r="M877" s="214">
        <v>50</v>
      </c>
      <c r="N877" s="304">
        <v>50</v>
      </c>
      <c r="O877" s="84" t="s">
        <v>508</v>
      </c>
      <c r="P877" s="97" t="s">
        <v>508</v>
      </c>
      <c r="Q877" s="84" t="s">
        <v>516</v>
      </c>
    </row>
    <row r="878" spans="1:17" s="81" customFormat="1" ht="13.5" customHeight="1">
      <c r="A878" s="583" t="s">
        <v>509</v>
      </c>
      <c r="B878" s="584"/>
      <c r="C878" s="84" t="s">
        <v>241</v>
      </c>
      <c r="D878" s="79" t="s">
        <v>205</v>
      </c>
      <c r="E878" s="199"/>
      <c r="F878" s="274"/>
      <c r="G878" s="214">
        <v>75</v>
      </c>
      <c r="H878" s="304">
        <v>75</v>
      </c>
      <c r="I878" s="214">
        <v>75</v>
      </c>
      <c r="J878" s="304">
        <v>75</v>
      </c>
      <c r="K878" s="214">
        <v>75</v>
      </c>
      <c r="L878" s="304">
        <v>75</v>
      </c>
      <c r="M878" s="214">
        <v>75</v>
      </c>
      <c r="N878" s="304">
        <v>75</v>
      </c>
      <c r="O878" s="84" t="s">
        <v>511</v>
      </c>
      <c r="P878" s="97" t="s">
        <v>511</v>
      </c>
      <c r="Q878" s="84" t="s">
        <v>516</v>
      </c>
    </row>
    <row r="879" spans="1:17" s="81" customFormat="1" ht="13.5" customHeight="1">
      <c r="A879" s="583" t="s">
        <v>242</v>
      </c>
      <c r="B879" s="584"/>
      <c r="C879" s="84" t="s">
        <v>243</v>
      </c>
      <c r="D879" s="79" t="s">
        <v>205</v>
      </c>
      <c r="E879" s="199"/>
      <c r="F879" s="274"/>
      <c r="G879" s="214"/>
      <c r="H879" s="304"/>
      <c r="I879" s="214"/>
      <c r="J879" s="304"/>
      <c r="K879" s="214"/>
      <c r="L879" s="304"/>
      <c r="M879" s="214"/>
      <c r="N879" s="304"/>
      <c r="O879" s="84" t="s">
        <v>244</v>
      </c>
      <c r="P879" s="97" t="s">
        <v>244</v>
      </c>
      <c r="Q879" s="84" t="s">
        <v>516</v>
      </c>
    </row>
    <row r="880" spans="1:17" s="81" customFormat="1" ht="13.5" customHeight="1">
      <c r="A880" s="583" t="s">
        <v>242</v>
      </c>
      <c r="B880" s="584"/>
      <c r="C880" s="84" t="s">
        <v>245</v>
      </c>
      <c r="D880" s="79" t="s">
        <v>205</v>
      </c>
      <c r="E880" s="199"/>
      <c r="F880" s="274"/>
      <c r="G880" s="214"/>
      <c r="H880" s="304"/>
      <c r="I880" s="214"/>
      <c r="J880" s="304"/>
      <c r="K880" s="214"/>
      <c r="L880" s="304"/>
      <c r="M880" s="214"/>
      <c r="N880" s="304"/>
      <c r="O880" s="84" t="s">
        <v>244</v>
      </c>
      <c r="P880" s="97" t="s">
        <v>244</v>
      </c>
      <c r="Q880" s="84" t="s">
        <v>516</v>
      </c>
    </row>
    <row r="881" spans="1:17" s="81" customFormat="1" ht="13.5" customHeight="1">
      <c r="A881" s="583" t="s">
        <v>512</v>
      </c>
      <c r="B881" s="584"/>
      <c r="C881" s="84" t="s">
        <v>246</v>
      </c>
      <c r="D881" s="79" t="s">
        <v>205</v>
      </c>
      <c r="E881" s="199"/>
      <c r="F881" s="274"/>
      <c r="G881" s="214"/>
      <c r="H881" s="304"/>
      <c r="I881" s="214"/>
      <c r="J881" s="304"/>
      <c r="K881" s="214"/>
      <c r="L881" s="304"/>
      <c r="M881" s="214"/>
      <c r="N881" s="304"/>
      <c r="O881" s="84" t="s">
        <v>513</v>
      </c>
      <c r="P881" s="97" t="s">
        <v>513</v>
      </c>
      <c r="Q881" s="84" t="s">
        <v>516</v>
      </c>
    </row>
    <row r="882" spans="1:17" s="81" customFormat="1" ht="13.5" customHeight="1">
      <c r="A882" s="583" t="s">
        <v>512</v>
      </c>
      <c r="B882" s="584"/>
      <c r="C882" s="84" t="s">
        <v>247</v>
      </c>
      <c r="D882" s="79" t="s">
        <v>205</v>
      </c>
      <c r="E882" s="199"/>
      <c r="F882" s="274"/>
      <c r="G882" s="214"/>
      <c r="H882" s="304"/>
      <c r="I882" s="214"/>
      <c r="J882" s="304"/>
      <c r="K882" s="214"/>
      <c r="L882" s="304"/>
      <c r="M882" s="214"/>
      <c r="N882" s="304"/>
      <c r="O882" s="84" t="s">
        <v>513</v>
      </c>
      <c r="P882" s="97" t="s">
        <v>513</v>
      </c>
      <c r="Q882" s="84" t="s">
        <v>516</v>
      </c>
    </row>
    <row r="883" spans="4:16" s="81" customFormat="1" ht="13.5">
      <c r="D883" s="133" t="s">
        <v>248</v>
      </c>
      <c r="E883" s="199" t="s">
        <v>561</v>
      </c>
      <c r="F883" s="274" t="s">
        <v>969</v>
      </c>
      <c r="G883" s="22" t="s">
        <v>214</v>
      </c>
      <c r="H883" s="274" t="s">
        <v>214</v>
      </c>
      <c r="I883" s="22" t="s">
        <v>215</v>
      </c>
      <c r="J883" s="274" t="s">
        <v>215</v>
      </c>
      <c r="K883" s="22" t="s">
        <v>216</v>
      </c>
      <c r="L883" s="274" t="s">
        <v>216</v>
      </c>
      <c r="M883" s="22" t="s">
        <v>217</v>
      </c>
      <c r="N883" s="274" t="s">
        <v>217</v>
      </c>
      <c r="P883" s="96"/>
    </row>
    <row r="884" spans="5:16" s="81" customFormat="1" ht="13.5">
      <c r="E884" s="206">
        <f>SUBTOTAL(9,E843:E882)</f>
        <v>255</v>
      </c>
      <c r="F884" s="304">
        <f aca="true" t="shared" si="22" ref="F884:N884">SUBTOTAL(9,F843:F882)</f>
        <v>240</v>
      </c>
      <c r="G884" s="214">
        <f t="shared" si="22"/>
        <v>1385</v>
      </c>
      <c r="H884" s="304">
        <f t="shared" si="22"/>
        <v>9476</v>
      </c>
      <c r="I884" s="214">
        <f t="shared" si="22"/>
        <v>1559</v>
      </c>
      <c r="J884" s="304">
        <f t="shared" si="22"/>
        <v>9550</v>
      </c>
      <c r="K884" s="214">
        <f t="shared" si="22"/>
        <v>1559</v>
      </c>
      <c r="L884" s="304">
        <f t="shared" si="22"/>
        <v>9550</v>
      </c>
      <c r="M884" s="214">
        <f t="shared" si="22"/>
        <v>1559</v>
      </c>
      <c r="N884" s="304">
        <f t="shared" si="22"/>
        <v>9550</v>
      </c>
      <c r="P884" s="96"/>
    </row>
    <row r="885" spans="5:16" s="81" customFormat="1" ht="13.5">
      <c r="E885" s="207"/>
      <c r="F885" s="273"/>
      <c r="G885" s="216"/>
      <c r="H885" s="313"/>
      <c r="I885" s="216"/>
      <c r="J885" s="313"/>
      <c r="K885" s="216"/>
      <c r="L885" s="313"/>
      <c r="M885" s="216"/>
      <c r="N885" s="315"/>
      <c r="P885" s="96"/>
    </row>
    <row r="886" spans="1:16" s="81" customFormat="1" ht="18.75" customHeight="1">
      <c r="A886" s="535" t="s">
        <v>15</v>
      </c>
      <c r="B886" s="535"/>
      <c r="C886" s="82" t="s">
        <v>450</v>
      </c>
      <c r="D886" s="78"/>
      <c r="E886" s="546" t="s">
        <v>740</v>
      </c>
      <c r="F886" s="547"/>
      <c r="G886" s="547"/>
      <c r="H886" s="547"/>
      <c r="I886" s="547"/>
      <c r="J886" s="547"/>
      <c r="K886" s="547"/>
      <c r="L886" s="547"/>
      <c r="M886" s="547"/>
      <c r="N886" s="317"/>
      <c r="P886" s="96"/>
    </row>
    <row r="887" spans="1:17" s="81" customFormat="1" ht="40.5">
      <c r="A887" s="601" t="s">
        <v>514</v>
      </c>
      <c r="B887" s="601"/>
      <c r="C887" s="79" t="s">
        <v>250</v>
      </c>
      <c r="D887" s="85" t="s">
        <v>206</v>
      </c>
      <c r="E887" s="186" t="s">
        <v>53</v>
      </c>
      <c r="F887" s="270" t="s">
        <v>53</v>
      </c>
      <c r="G887" s="157" t="s">
        <v>214</v>
      </c>
      <c r="H887" s="270" t="s">
        <v>214</v>
      </c>
      <c r="I887" s="157" t="s">
        <v>215</v>
      </c>
      <c r="J887" s="270" t="s">
        <v>215</v>
      </c>
      <c r="K887" s="157" t="s">
        <v>216</v>
      </c>
      <c r="L887" s="270" t="s">
        <v>216</v>
      </c>
      <c r="M887" s="157" t="s">
        <v>217</v>
      </c>
      <c r="N887" s="270" t="s">
        <v>217</v>
      </c>
      <c r="O887" s="79" t="s">
        <v>123</v>
      </c>
      <c r="P887" s="91" t="s">
        <v>825</v>
      </c>
      <c r="Q887" s="79" t="s">
        <v>515</v>
      </c>
    </row>
    <row r="888" spans="1:17" s="81" customFormat="1" ht="13.5" customHeight="1">
      <c r="A888" s="601" t="s">
        <v>251</v>
      </c>
      <c r="B888" s="601"/>
      <c r="C888" s="84" t="s">
        <v>600</v>
      </c>
      <c r="D888" s="79" t="s">
        <v>207</v>
      </c>
      <c r="E888" s="199"/>
      <c r="F888" s="274"/>
      <c r="G888" s="214"/>
      <c r="H888" s="304"/>
      <c r="I888" s="214"/>
      <c r="J888" s="304"/>
      <c r="K888" s="214">
        <v>600</v>
      </c>
      <c r="L888" s="304">
        <v>600</v>
      </c>
      <c r="M888" s="214">
        <v>600</v>
      </c>
      <c r="N888" s="304">
        <v>600</v>
      </c>
      <c r="O888" s="84" t="s">
        <v>276</v>
      </c>
      <c r="P888" s="97" t="s">
        <v>276</v>
      </c>
      <c r="Q888" s="84" t="s">
        <v>516</v>
      </c>
    </row>
    <row r="889" spans="1:16" s="32" customFormat="1" ht="13.5">
      <c r="A889" s="86"/>
      <c r="B889" s="87"/>
      <c r="C889" s="88"/>
      <c r="D889" s="45"/>
      <c r="E889" s="195"/>
      <c r="F889" s="272"/>
      <c r="G889" s="26"/>
      <c r="H889" s="272"/>
      <c r="I889" s="26"/>
      <c r="J889" s="272"/>
      <c r="K889" s="26"/>
      <c r="L889" s="272"/>
      <c r="M889" s="26"/>
      <c r="N889" s="272"/>
      <c r="P889" s="89"/>
    </row>
    <row r="890" spans="1:14" ht="24">
      <c r="A890" s="554" t="s">
        <v>413</v>
      </c>
      <c r="B890" s="555"/>
      <c r="C890" s="556"/>
      <c r="D890" s="566">
        <v>609</v>
      </c>
      <c r="E890" s="567"/>
      <c r="F890" s="291"/>
      <c r="G890" s="26"/>
      <c r="H890" s="272"/>
      <c r="I890" s="26"/>
      <c r="J890" s="272"/>
      <c r="K890" s="26"/>
      <c r="L890" s="272"/>
      <c r="M890" s="26"/>
      <c r="N890" s="272"/>
    </row>
    <row r="891" spans="3:14" ht="13.5">
      <c r="C891" s="537" t="s">
        <v>146</v>
      </c>
      <c r="D891" s="538"/>
      <c r="E891" s="190" t="s">
        <v>53</v>
      </c>
      <c r="F891" s="270" t="s">
        <v>609</v>
      </c>
      <c r="G891" s="157" t="s">
        <v>214</v>
      </c>
      <c r="H891" s="270" t="s">
        <v>51</v>
      </c>
      <c r="I891" s="157" t="s">
        <v>215</v>
      </c>
      <c r="J891" s="270" t="s">
        <v>49</v>
      </c>
      <c r="K891" s="157" t="s">
        <v>216</v>
      </c>
      <c r="L891" s="270" t="s">
        <v>612</v>
      </c>
      <c r="M891" s="157" t="s">
        <v>217</v>
      </c>
      <c r="N891" s="270" t="s">
        <v>610</v>
      </c>
    </row>
    <row r="892" spans="3:14" ht="13.5">
      <c r="C892" s="29"/>
      <c r="D892" s="30"/>
      <c r="E892" s="191">
        <f aca="true" t="shared" si="23" ref="E892:N892">SUM(E897,E903,E909,E915,E921,E927,E933,E968)</f>
        <v>0</v>
      </c>
      <c r="F892" s="271">
        <f t="shared" si="23"/>
        <v>200</v>
      </c>
      <c r="G892" s="25">
        <f t="shared" si="23"/>
        <v>10012</v>
      </c>
      <c r="H892" s="271">
        <f t="shared" si="23"/>
        <v>9699</v>
      </c>
      <c r="I892" s="25">
        <f t="shared" si="23"/>
        <v>10012</v>
      </c>
      <c r="J892" s="271">
        <f t="shared" si="23"/>
        <v>9603</v>
      </c>
      <c r="K892" s="25">
        <f t="shared" si="23"/>
        <v>10012</v>
      </c>
      <c r="L892" s="271">
        <f t="shared" si="23"/>
        <v>9603</v>
      </c>
      <c r="M892" s="25">
        <f t="shared" si="23"/>
        <v>10012</v>
      </c>
      <c r="N892" s="271">
        <f t="shared" si="23"/>
        <v>9603</v>
      </c>
    </row>
    <row r="893" spans="1:16" s="32" customFormat="1" ht="18.75" customHeight="1">
      <c r="A893" s="545" t="s">
        <v>15</v>
      </c>
      <c r="B893" s="545"/>
      <c r="C893" s="47" t="s">
        <v>413</v>
      </c>
      <c r="E893" s="188"/>
      <c r="F893" s="273"/>
      <c r="G893" s="23"/>
      <c r="H893" s="273"/>
      <c r="I893" s="23"/>
      <c r="J893" s="273"/>
      <c r="K893" s="23"/>
      <c r="L893" s="273"/>
      <c r="M893" s="23" t="s">
        <v>6</v>
      </c>
      <c r="N893" s="273"/>
      <c r="P893" s="89"/>
    </row>
    <row r="894" spans="1:27" s="32" customFormat="1" ht="12.75" customHeight="1">
      <c r="A894" s="535"/>
      <c r="B894" s="539" t="s">
        <v>1</v>
      </c>
      <c r="C894" s="539" t="s">
        <v>579</v>
      </c>
      <c r="D894" s="35"/>
      <c r="E894" s="546" t="s">
        <v>740</v>
      </c>
      <c r="F894" s="547"/>
      <c r="G894" s="547"/>
      <c r="H894" s="547"/>
      <c r="I894" s="547"/>
      <c r="J894" s="547"/>
      <c r="K894" s="547"/>
      <c r="L894" s="547"/>
      <c r="M894" s="547"/>
      <c r="N894" s="317"/>
      <c r="O894" s="539" t="s">
        <v>121</v>
      </c>
      <c r="P894" s="541" t="s">
        <v>798</v>
      </c>
      <c r="Q894" s="539" t="s">
        <v>41</v>
      </c>
      <c r="R894" s="603" t="s">
        <v>805</v>
      </c>
      <c r="S894" s="603"/>
      <c r="U894" s="158"/>
      <c r="V894" s="158" t="s">
        <v>63</v>
      </c>
      <c r="W894" s="158" t="s">
        <v>64</v>
      </c>
      <c r="X894" s="158" t="s">
        <v>65</v>
      </c>
      <c r="Y894" s="158" t="s">
        <v>71</v>
      </c>
      <c r="Z894" s="158" t="s">
        <v>72</v>
      </c>
      <c r="AA894" s="160"/>
    </row>
    <row r="895" spans="1:27" s="32" customFormat="1" ht="12.75" customHeight="1">
      <c r="A895" s="535"/>
      <c r="B895" s="540"/>
      <c r="C895" s="540"/>
      <c r="D895" s="36"/>
      <c r="E895" s="186">
        <v>18</v>
      </c>
      <c r="F895" s="270">
        <v>18</v>
      </c>
      <c r="G895" s="157">
        <v>19</v>
      </c>
      <c r="H895" s="270">
        <v>19</v>
      </c>
      <c r="I895" s="157">
        <v>20</v>
      </c>
      <c r="J895" s="270">
        <v>20</v>
      </c>
      <c r="K895" s="157">
        <v>21</v>
      </c>
      <c r="L895" s="270">
        <v>21</v>
      </c>
      <c r="M895" s="54">
        <v>22</v>
      </c>
      <c r="N895" s="274">
        <v>22</v>
      </c>
      <c r="O895" s="540"/>
      <c r="P895" s="542"/>
      <c r="Q895" s="540"/>
      <c r="R895" s="603"/>
      <c r="S895" s="603"/>
      <c r="U895" s="158" t="s">
        <v>528</v>
      </c>
      <c r="V895" s="353">
        <v>200</v>
      </c>
      <c r="W895" s="353">
        <v>246</v>
      </c>
      <c r="X895" s="353"/>
      <c r="Y895" s="353"/>
      <c r="Z895" s="353"/>
      <c r="AA895" s="168" t="s">
        <v>73</v>
      </c>
    </row>
    <row r="896" spans="1:27" ht="60.75" customHeight="1">
      <c r="A896" s="535"/>
      <c r="B896" s="37" t="s">
        <v>2</v>
      </c>
      <c r="C896" s="38" t="s">
        <v>356</v>
      </c>
      <c r="D896" s="39" t="s">
        <v>4</v>
      </c>
      <c r="E896" s="186" t="s">
        <v>8</v>
      </c>
      <c r="F896" s="274" t="s">
        <v>9</v>
      </c>
      <c r="G896" s="20" t="s">
        <v>9</v>
      </c>
      <c r="H896" s="274"/>
      <c r="I896" s="52"/>
      <c r="J896" s="293"/>
      <c r="K896" s="52"/>
      <c r="L896" s="293"/>
      <c r="M896" s="52"/>
      <c r="N896" s="293"/>
      <c r="O896" s="5" t="s">
        <v>402</v>
      </c>
      <c r="P896" s="5" t="s">
        <v>1003</v>
      </c>
      <c r="Q896" s="536" t="s">
        <v>46</v>
      </c>
      <c r="R896" s="235" t="s">
        <v>357</v>
      </c>
      <c r="S896" s="381" t="s">
        <v>625</v>
      </c>
      <c r="U896" s="158" t="s">
        <v>897</v>
      </c>
      <c r="V896" s="353">
        <v>0</v>
      </c>
      <c r="W896" s="353">
        <v>100</v>
      </c>
      <c r="X896" s="353">
        <v>250</v>
      </c>
      <c r="Y896" s="353">
        <v>250</v>
      </c>
      <c r="Z896" s="353">
        <v>250</v>
      </c>
      <c r="AA896" s="221" t="s">
        <v>621</v>
      </c>
    </row>
    <row r="897" spans="1:27" ht="60.75" customHeight="1">
      <c r="A897" s="545"/>
      <c r="B897" s="48" t="s">
        <v>3</v>
      </c>
      <c r="C897" s="49" t="s">
        <v>974</v>
      </c>
      <c r="D897" s="50" t="s">
        <v>5</v>
      </c>
      <c r="E897" s="186"/>
      <c r="F897" s="296">
        <f>V900</f>
        <v>200</v>
      </c>
      <c r="G897" s="20"/>
      <c r="H897" s="296">
        <f>W900</f>
        <v>346</v>
      </c>
      <c r="I897" s="20"/>
      <c r="J897" s="296">
        <f>X900</f>
        <v>250</v>
      </c>
      <c r="K897" s="20"/>
      <c r="L897" s="296">
        <f>Y900</f>
        <v>250</v>
      </c>
      <c r="M897" s="20"/>
      <c r="N897" s="322">
        <f>Z900</f>
        <v>250</v>
      </c>
      <c r="O897" s="51"/>
      <c r="P897" s="93"/>
      <c r="Q897" s="525"/>
      <c r="R897" s="160" t="s">
        <v>359</v>
      </c>
      <c r="S897" s="161"/>
      <c r="U897" s="158" t="s">
        <v>702</v>
      </c>
      <c r="V897" s="353"/>
      <c r="W897" s="353"/>
      <c r="X897" s="353"/>
      <c r="Y897" s="353"/>
      <c r="Z897" s="353"/>
      <c r="AA897" s="177" t="s">
        <v>622</v>
      </c>
    </row>
    <row r="898" spans="21:27" ht="12.75" customHeight="1" thickBot="1">
      <c r="U898" s="339" t="s">
        <v>131</v>
      </c>
      <c r="V898" s="354"/>
      <c r="W898" s="354"/>
      <c r="X898" s="354"/>
      <c r="Y898" s="354"/>
      <c r="Z898" s="354"/>
      <c r="AA898" s="222" t="s">
        <v>623</v>
      </c>
    </row>
    <row r="899" spans="1:27" s="32" customFormat="1" ht="18.75" customHeight="1" thickTop="1">
      <c r="A899" s="604" t="s">
        <v>15</v>
      </c>
      <c r="B899" s="605"/>
      <c r="C899" s="408" t="s">
        <v>413</v>
      </c>
      <c r="E899" s="188"/>
      <c r="F899" s="273"/>
      <c r="G899" s="23"/>
      <c r="H899" s="273"/>
      <c r="I899" s="23"/>
      <c r="J899" s="273"/>
      <c r="K899" s="23"/>
      <c r="L899" s="273"/>
      <c r="M899" s="23" t="s">
        <v>6</v>
      </c>
      <c r="N899" s="273"/>
      <c r="P899" s="89"/>
      <c r="U899" s="40" t="s">
        <v>374</v>
      </c>
      <c r="V899" s="355"/>
      <c r="W899" s="355"/>
      <c r="X899" s="355"/>
      <c r="Y899" s="355"/>
      <c r="Z899" s="355"/>
      <c r="AA899" s="177" t="s">
        <v>624</v>
      </c>
    </row>
    <row r="900" spans="1:26" s="32" customFormat="1" ht="12.75" customHeight="1">
      <c r="A900" s="590"/>
      <c r="B900" s="539" t="s">
        <v>1</v>
      </c>
      <c r="C900" s="613" t="s">
        <v>937</v>
      </c>
      <c r="D900" s="405"/>
      <c r="E900" s="546" t="s">
        <v>740</v>
      </c>
      <c r="F900" s="547"/>
      <c r="G900" s="547"/>
      <c r="H900" s="547"/>
      <c r="I900" s="547"/>
      <c r="J900" s="547"/>
      <c r="K900" s="547"/>
      <c r="L900" s="547"/>
      <c r="M900" s="547"/>
      <c r="N900" s="317"/>
      <c r="O900" s="539" t="s">
        <v>121</v>
      </c>
      <c r="P900" s="541" t="s">
        <v>798</v>
      </c>
      <c r="Q900" s="539" t="s">
        <v>41</v>
      </c>
      <c r="R900" s="683" t="s">
        <v>805</v>
      </c>
      <c r="S900" s="684"/>
      <c r="U900" s="351" t="s">
        <v>774</v>
      </c>
      <c r="V900" s="356">
        <f>SUM(V895:V899)</f>
        <v>200</v>
      </c>
      <c r="W900" s="356">
        <f>SUM(W895:W899)</f>
        <v>346</v>
      </c>
      <c r="X900" s="356">
        <f>SUM(X895:X899)</f>
        <v>250</v>
      </c>
      <c r="Y900" s="356">
        <f>SUM(Y895:Y899)</f>
        <v>250</v>
      </c>
      <c r="Z900" s="356">
        <f>SUM(Z895:Z899)</f>
        <v>250</v>
      </c>
    </row>
    <row r="901" spans="1:19" s="32" customFormat="1" ht="12.75" customHeight="1">
      <c r="A901" s="590"/>
      <c r="B901" s="540"/>
      <c r="C901" s="614"/>
      <c r="D901" s="406"/>
      <c r="E901" s="186">
        <v>18</v>
      </c>
      <c r="F901" s="270">
        <v>18</v>
      </c>
      <c r="G901" s="157">
        <v>19</v>
      </c>
      <c r="H901" s="270">
        <v>19</v>
      </c>
      <c r="I901" s="157">
        <v>20</v>
      </c>
      <c r="J901" s="270">
        <v>20</v>
      </c>
      <c r="K901" s="157">
        <v>21</v>
      </c>
      <c r="L901" s="270">
        <v>21</v>
      </c>
      <c r="M901" s="54">
        <v>22</v>
      </c>
      <c r="N901" s="274">
        <v>22</v>
      </c>
      <c r="O901" s="540"/>
      <c r="P901" s="542"/>
      <c r="Q901" s="540"/>
      <c r="R901" s="687"/>
      <c r="S901" s="688"/>
    </row>
    <row r="902" spans="1:19" s="32" customFormat="1" ht="60.75" customHeight="1">
      <c r="A902" s="590"/>
      <c r="B902" s="37" t="s">
        <v>2</v>
      </c>
      <c r="C902" s="409" t="s">
        <v>938</v>
      </c>
      <c r="D902" s="407" t="s">
        <v>4</v>
      </c>
      <c r="E902" s="186" t="s">
        <v>8</v>
      </c>
      <c r="F902" s="274"/>
      <c r="G902" s="156" t="s">
        <v>9</v>
      </c>
      <c r="H902" s="274"/>
      <c r="I902" s="52"/>
      <c r="J902" s="293"/>
      <c r="K902" s="52"/>
      <c r="L902" s="293"/>
      <c r="M902" s="52"/>
      <c r="N902" s="293"/>
      <c r="O902" s="34" t="s">
        <v>944</v>
      </c>
      <c r="P902" s="92" t="s">
        <v>944</v>
      </c>
      <c r="Q902" s="530" t="s">
        <v>45</v>
      </c>
      <c r="R902" s="158" t="s">
        <v>357</v>
      </c>
      <c r="S902" s="159" t="s">
        <v>732</v>
      </c>
    </row>
    <row r="903" spans="1:19" s="32" customFormat="1" ht="60.75" customHeight="1" thickBot="1">
      <c r="A903" s="648"/>
      <c r="B903" s="410" t="s">
        <v>3</v>
      </c>
      <c r="C903" s="411" t="s">
        <v>939</v>
      </c>
      <c r="D903" s="407" t="s">
        <v>5</v>
      </c>
      <c r="E903" s="186"/>
      <c r="F903" s="274"/>
      <c r="G903" s="186"/>
      <c r="H903" s="274"/>
      <c r="I903" s="20"/>
      <c r="J903" s="274"/>
      <c r="K903" s="20"/>
      <c r="L903" s="274"/>
      <c r="M903" s="20"/>
      <c r="N903" s="320"/>
      <c r="O903" s="36"/>
      <c r="P903" s="93"/>
      <c r="Q903" s="531"/>
      <c r="R903" s="160" t="s">
        <v>359</v>
      </c>
      <c r="S903" s="161"/>
    </row>
    <row r="904" spans="5:16" s="32" customFormat="1" ht="14.25" thickTop="1">
      <c r="E904" s="188"/>
      <c r="F904" s="273"/>
      <c r="G904" s="188"/>
      <c r="H904" s="273"/>
      <c r="I904" s="23"/>
      <c r="J904" s="273"/>
      <c r="K904" s="23"/>
      <c r="L904" s="273"/>
      <c r="M904" s="23"/>
      <c r="N904" s="273"/>
      <c r="P904" s="89"/>
    </row>
    <row r="905" spans="1:16" s="32" customFormat="1" ht="18.75" customHeight="1">
      <c r="A905" s="535" t="s">
        <v>15</v>
      </c>
      <c r="B905" s="535"/>
      <c r="C905" s="47" t="s">
        <v>413</v>
      </c>
      <c r="E905" s="188"/>
      <c r="F905" s="273"/>
      <c r="G905" s="188"/>
      <c r="H905" s="273"/>
      <c r="I905" s="23"/>
      <c r="J905" s="273"/>
      <c r="K905" s="23"/>
      <c r="L905" s="273"/>
      <c r="M905" s="23" t="s">
        <v>6</v>
      </c>
      <c r="N905" s="273"/>
      <c r="P905" s="89"/>
    </row>
    <row r="906" spans="1:19" s="32" customFormat="1" ht="12.75" customHeight="1">
      <c r="A906" s="535"/>
      <c r="B906" s="539" t="s">
        <v>1</v>
      </c>
      <c r="C906" s="609" t="s">
        <v>809</v>
      </c>
      <c r="D906" s="35"/>
      <c r="E906" s="546" t="s">
        <v>740</v>
      </c>
      <c r="F906" s="547"/>
      <c r="G906" s="547"/>
      <c r="H906" s="547"/>
      <c r="I906" s="547"/>
      <c r="J906" s="547"/>
      <c r="K906" s="547"/>
      <c r="L906" s="547"/>
      <c r="M906" s="547"/>
      <c r="N906" s="316"/>
      <c r="O906" s="539" t="s">
        <v>121</v>
      </c>
      <c r="P906" s="541" t="s">
        <v>798</v>
      </c>
      <c r="Q906" s="539" t="s">
        <v>41</v>
      </c>
      <c r="R906" s="683" t="s">
        <v>805</v>
      </c>
      <c r="S906" s="684"/>
    </row>
    <row r="907" spans="1:19" s="32" customFormat="1" ht="12.75" customHeight="1">
      <c r="A907" s="535"/>
      <c r="B907" s="540"/>
      <c r="C907" s="610"/>
      <c r="D907" s="36"/>
      <c r="E907" s="186">
        <v>18</v>
      </c>
      <c r="F907" s="270">
        <v>18</v>
      </c>
      <c r="G907" s="190">
        <v>19</v>
      </c>
      <c r="H907" s="270">
        <v>19</v>
      </c>
      <c r="I907" s="157">
        <v>20</v>
      </c>
      <c r="J907" s="270">
        <v>20</v>
      </c>
      <c r="K907" s="157">
        <v>21</v>
      </c>
      <c r="L907" s="270">
        <v>21</v>
      </c>
      <c r="M907" s="54">
        <v>22</v>
      </c>
      <c r="N907" s="274">
        <v>22</v>
      </c>
      <c r="O907" s="540"/>
      <c r="P907" s="542"/>
      <c r="Q907" s="540"/>
      <c r="R907" s="687"/>
      <c r="S907" s="688"/>
    </row>
    <row r="908" spans="1:19" ht="52.5" customHeight="1">
      <c r="A908" s="535"/>
      <c r="B908" s="37" t="s">
        <v>2</v>
      </c>
      <c r="C908" s="3" t="s">
        <v>649</v>
      </c>
      <c r="D908" s="50" t="s">
        <v>4</v>
      </c>
      <c r="E908" s="186" t="s">
        <v>8</v>
      </c>
      <c r="F908" s="274"/>
      <c r="G908" s="186" t="s">
        <v>9</v>
      </c>
      <c r="H908" s="274"/>
      <c r="I908" s="52"/>
      <c r="J908" s="293"/>
      <c r="K908" s="52"/>
      <c r="L908" s="293"/>
      <c r="M908" s="52"/>
      <c r="N908" s="293"/>
      <c r="O908" s="24" t="s">
        <v>651</v>
      </c>
      <c r="P908" s="92" t="s">
        <v>651</v>
      </c>
      <c r="Q908" s="543"/>
      <c r="R908" s="158" t="s">
        <v>357</v>
      </c>
      <c r="S908" s="159" t="s">
        <v>781</v>
      </c>
    </row>
    <row r="909" spans="1:19" ht="90" customHeight="1">
      <c r="A909" s="545"/>
      <c r="B909" s="48" t="s">
        <v>3</v>
      </c>
      <c r="C909" s="3" t="s">
        <v>650</v>
      </c>
      <c r="D909" s="50" t="s">
        <v>5</v>
      </c>
      <c r="E909" s="203"/>
      <c r="F909" s="302"/>
      <c r="G909" s="203"/>
      <c r="H909" s="302"/>
      <c r="I909" s="71"/>
      <c r="J909" s="302"/>
      <c r="K909" s="71"/>
      <c r="L909" s="302"/>
      <c r="M909" s="71"/>
      <c r="N909" s="325"/>
      <c r="O909" s="51"/>
      <c r="P909" s="93"/>
      <c r="Q909" s="544"/>
      <c r="R909" s="160" t="s">
        <v>359</v>
      </c>
      <c r="S909" s="161"/>
    </row>
    <row r="910" ht="13.5">
      <c r="G910" s="188"/>
    </row>
    <row r="911" spans="1:16" s="32" customFormat="1" ht="18.75" customHeight="1">
      <c r="A911" s="535" t="s">
        <v>15</v>
      </c>
      <c r="B911" s="535"/>
      <c r="C911" s="47" t="s">
        <v>413</v>
      </c>
      <c r="E911" s="188"/>
      <c r="F911" s="273"/>
      <c r="G911" s="188"/>
      <c r="H911" s="273"/>
      <c r="I911" s="23"/>
      <c r="J911" s="273"/>
      <c r="K911" s="23"/>
      <c r="L911" s="273"/>
      <c r="M911" s="23" t="s">
        <v>6</v>
      </c>
      <c r="N911" s="273"/>
      <c r="P911" s="89"/>
    </row>
    <row r="912" spans="1:19" s="32" customFormat="1" ht="12.75" customHeight="1">
      <c r="A912" s="535"/>
      <c r="B912" s="539" t="s">
        <v>1</v>
      </c>
      <c r="C912" s="539" t="s">
        <v>259</v>
      </c>
      <c r="D912" s="35"/>
      <c r="E912" s="546" t="s">
        <v>740</v>
      </c>
      <c r="F912" s="547"/>
      <c r="G912" s="547"/>
      <c r="H912" s="547"/>
      <c r="I912" s="547"/>
      <c r="J912" s="547"/>
      <c r="K912" s="547"/>
      <c r="L912" s="547"/>
      <c r="M912" s="547"/>
      <c r="N912" s="316"/>
      <c r="O912" s="539" t="s">
        <v>121</v>
      </c>
      <c r="P912" s="541" t="s">
        <v>798</v>
      </c>
      <c r="Q912" s="539" t="s">
        <v>41</v>
      </c>
      <c r="R912" s="683" t="s">
        <v>805</v>
      </c>
      <c r="S912" s="684"/>
    </row>
    <row r="913" spans="1:19" s="32" customFormat="1" ht="12.75" customHeight="1">
      <c r="A913" s="535"/>
      <c r="B913" s="540"/>
      <c r="C913" s="540"/>
      <c r="D913" s="36"/>
      <c r="E913" s="186">
        <v>18</v>
      </c>
      <c r="F913" s="270">
        <v>18</v>
      </c>
      <c r="G913" s="190">
        <v>19</v>
      </c>
      <c r="H913" s="270">
        <v>19</v>
      </c>
      <c r="I913" s="157">
        <v>20</v>
      </c>
      <c r="J913" s="270">
        <v>20</v>
      </c>
      <c r="K913" s="157">
        <v>21</v>
      </c>
      <c r="L913" s="270">
        <v>21</v>
      </c>
      <c r="M913" s="54">
        <v>22</v>
      </c>
      <c r="N913" s="274">
        <v>22</v>
      </c>
      <c r="O913" s="540"/>
      <c r="P913" s="542"/>
      <c r="Q913" s="540"/>
      <c r="R913" s="687"/>
      <c r="S913" s="688"/>
    </row>
    <row r="914" spans="1:19" s="32" customFormat="1" ht="60.75" customHeight="1">
      <c r="A914" s="535"/>
      <c r="B914" s="37" t="s">
        <v>2</v>
      </c>
      <c r="C914" s="38" t="s">
        <v>535</v>
      </c>
      <c r="D914" s="39" t="s">
        <v>4</v>
      </c>
      <c r="E914" s="186" t="s">
        <v>8</v>
      </c>
      <c r="F914" s="274"/>
      <c r="G914" s="186" t="s">
        <v>9</v>
      </c>
      <c r="H914" s="274"/>
      <c r="I914" s="52"/>
      <c r="J914" s="293"/>
      <c r="K914" s="52"/>
      <c r="L914" s="293"/>
      <c r="M914" s="52"/>
      <c r="N914" s="293"/>
      <c r="O914" s="34" t="s">
        <v>338</v>
      </c>
      <c r="P914" s="92" t="s">
        <v>338</v>
      </c>
      <c r="Q914" s="539"/>
      <c r="R914" s="158" t="s">
        <v>357</v>
      </c>
      <c r="S914" s="159"/>
    </row>
    <row r="915" spans="1:19" s="32" customFormat="1" ht="60.75" customHeight="1">
      <c r="A915" s="535"/>
      <c r="B915" s="37" t="s">
        <v>3</v>
      </c>
      <c r="C915" s="38"/>
      <c r="D915" s="39" t="s">
        <v>5</v>
      </c>
      <c r="E915" s="186"/>
      <c r="F915" s="274"/>
      <c r="G915" s="186"/>
      <c r="H915" s="274"/>
      <c r="I915" s="20"/>
      <c r="J915" s="274"/>
      <c r="K915" s="20"/>
      <c r="L915" s="274"/>
      <c r="M915" s="20"/>
      <c r="N915" s="320"/>
      <c r="O915" s="36"/>
      <c r="P915" s="93"/>
      <c r="Q915" s="540"/>
      <c r="R915" s="160" t="s">
        <v>359</v>
      </c>
      <c r="S915" s="161"/>
    </row>
    <row r="916" spans="5:16" s="32" customFormat="1" ht="13.5">
      <c r="E916" s="188"/>
      <c r="F916" s="273"/>
      <c r="G916" s="188"/>
      <c r="H916" s="273"/>
      <c r="I916" s="23"/>
      <c r="J916" s="273"/>
      <c r="K916" s="23"/>
      <c r="L916" s="273"/>
      <c r="M916" s="23"/>
      <c r="N916" s="273"/>
      <c r="P916" s="89"/>
    </row>
    <row r="917" spans="1:16" s="32" customFormat="1" ht="18.75" customHeight="1">
      <c r="A917" s="535" t="s">
        <v>15</v>
      </c>
      <c r="B917" s="535"/>
      <c r="C917" s="47" t="s">
        <v>413</v>
      </c>
      <c r="E917" s="188"/>
      <c r="F917" s="273"/>
      <c r="G917" s="188"/>
      <c r="H917" s="273"/>
      <c r="I917" s="23"/>
      <c r="J917" s="273"/>
      <c r="K917" s="23"/>
      <c r="L917" s="273"/>
      <c r="M917" s="23" t="s">
        <v>6</v>
      </c>
      <c r="N917" s="273"/>
      <c r="P917" s="89"/>
    </row>
    <row r="918" spans="1:19" s="32" customFormat="1" ht="12.75" customHeight="1">
      <c r="A918" s="535"/>
      <c r="B918" s="539" t="s">
        <v>1</v>
      </c>
      <c r="C918" s="539" t="s">
        <v>260</v>
      </c>
      <c r="D918" s="35"/>
      <c r="E918" s="546" t="s">
        <v>740</v>
      </c>
      <c r="F918" s="547"/>
      <c r="G918" s="547"/>
      <c r="H918" s="547"/>
      <c r="I918" s="547"/>
      <c r="J918" s="547"/>
      <c r="K918" s="547"/>
      <c r="L918" s="547"/>
      <c r="M918" s="547"/>
      <c r="N918" s="317"/>
      <c r="O918" s="539" t="s">
        <v>121</v>
      </c>
      <c r="P918" s="541" t="s">
        <v>798</v>
      </c>
      <c r="Q918" s="539" t="s">
        <v>41</v>
      </c>
      <c r="R918" s="683" t="s">
        <v>805</v>
      </c>
      <c r="S918" s="684"/>
    </row>
    <row r="919" spans="1:19" s="32" customFormat="1" ht="12.75" customHeight="1">
      <c r="A919" s="535"/>
      <c r="B919" s="540"/>
      <c r="C919" s="540"/>
      <c r="D919" s="36"/>
      <c r="E919" s="186">
        <v>18</v>
      </c>
      <c r="F919" s="270">
        <v>18</v>
      </c>
      <c r="G919" s="190">
        <v>19</v>
      </c>
      <c r="H919" s="270">
        <v>19</v>
      </c>
      <c r="I919" s="157">
        <v>20</v>
      </c>
      <c r="J919" s="270">
        <v>20</v>
      </c>
      <c r="K919" s="157">
        <v>21</v>
      </c>
      <c r="L919" s="270">
        <v>21</v>
      </c>
      <c r="M919" s="54">
        <v>22</v>
      </c>
      <c r="N919" s="274">
        <v>22</v>
      </c>
      <c r="O919" s="540"/>
      <c r="P919" s="542"/>
      <c r="Q919" s="540"/>
      <c r="R919" s="687"/>
      <c r="S919" s="688"/>
    </row>
    <row r="920" spans="1:19" s="32" customFormat="1" ht="60.75" customHeight="1">
      <c r="A920" s="535"/>
      <c r="B920" s="37" t="s">
        <v>2</v>
      </c>
      <c r="C920" s="38" t="s">
        <v>337</v>
      </c>
      <c r="D920" s="39" t="s">
        <v>4</v>
      </c>
      <c r="E920" s="186" t="s">
        <v>8</v>
      </c>
      <c r="F920" s="274"/>
      <c r="G920" s="186" t="s">
        <v>9</v>
      </c>
      <c r="H920" s="274"/>
      <c r="I920" s="52"/>
      <c r="J920" s="293"/>
      <c r="K920" s="52"/>
      <c r="L920" s="293"/>
      <c r="M920" s="52"/>
      <c r="N920" s="293"/>
      <c r="O920" s="34" t="s">
        <v>338</v>
      </c>
      <c r="P920" s="92" t="s">
        <v>338</v>
      </c>
      <c r="Q920" s="539"/>
      <c r="R920" s="158" t="s">
        <v>357</v>
      </c>
      <c r="S920" s="159" t="s">
        <v>435</v>
      </c>
    </row>
    <row r="921" spans="1:19" s="32" customFormat="1" ht="60.75" customHeight="1">
      <c r="A921" s="535"/>
      <c r="B921" s="37" t="s">
        <v>3</v>
      </c>
      <c r="C921" s="38"/>
      <c r="D921" s="39" t="s">
        <v>5</v>
      </c>
      <c r="E921" s="186"/>
      <c r="F921" s="274"/>
      <c r="G921" s="186"/>
      <c r="H921" s="274">
        <v>31</v>
      </c>
      <c r="I921" s="20"/>
      <c r="J921" s="274">
        <v>31</v>
      </c>
      <c r="K921" s="20"/>
      <c r="L921" s="274">
        <v>31</v>
      </c>
      <c r="M921" s="20"/>
      <c r="N921" s="320">
        <v>31</v>
      </c>
      <c r="O921" s="36"/>
      <c r="P921" s="93"/>
      <c r="Q921" s="540"/>
      <c r="R921" s="160" t="s">
        <v>359</v>
      </c>
      <c r="S921" s="161"/>
    </row>
    <row r="922" spans="5:16" s="32" customFormat="1" ht="13.5" customHeight="1">
      <c r="E922" s="188"/>
      <c r="F922" s="273"/>
      <c r="G922" s="188"/>
      <c r="H922" s="273"/>
      <c r="I922" s="23"/>
      <c r="J922" s="273"/>
      <c r="K922" s="23"/>
      <c r="L922" s="273"/>
      <c r="M922" s="23"/>
      <c r="N922" s="273"/>
      <c r="P922" s="89"/>
    </row>
    <row r="923" spans="1:16" s="32" customFormat="1" ht="18.75" customHeight="1">
      <c r="A923" s="535" t="s">
        <v>15</v>
      </c>
      <c r="B923" s="535"/>
      <c r="C923" s="47" t="s">
        <v>413</v>
      </c>
      <c r="E923" s="188"/>
      <c r="F923" s="273"/>
      <c r="G923" s="188"/>
      <c r="H923" s="273"/>
      <c r="I923" s="23"/>
      <c r="J923" s="273"/>
      <c r="K923" s="23"/>
      <c r="L923" s="273"/>
      <c r="M923" s="23" t="s">
        <v>6</v>
      </c>
      <c r="N923" s="273"/>
      <c r="P923" s="89"/>
    </row>
    <row r="924" spans="1:19" s="32" customFormat="1" ht="12.75" customHeight="1">
      <c r="A924" s="535"/>
      <c r="B924" s="539" t="s">
        <v>1</v>
      </c>
      <c r="C924" s="561" t="s">
        <v>413</v>
      </c>
      <c r="D924" s="35"/>
      <c r="E924" s="546" t="s">
        <v>740</v>
      </c>
      <c r="F924" s="547"/>
      <c r="G924" s="547"/>
      <c r="H924" s="547"/>
      <c r="I924" s="547"/>
      <c r="J924" s="547"/>
      <c r="K924" s="547"/>
      <c r="L924" s="547"/>
      <c r="M924" s="547"/>
      <c r="N924" s="317"/>
      <c r="O924" s="539" t="s">
        <v>121</v>
      </c>
      <c r="P924" s="541" t="s">
        <v>798</v>
      </c>
      <c r="Q924" s="539" t="s">
        <v>41</v>
      </c>
      <c r="R924" s="603" t="s">
        <v>805</v>
      </c>
      <c r="S924" s="603"/>
    </row>
    <row r="925" spans="1:19" s="32" customFormat="1" ht="12.75" customHeight="1">
      <c r="A925" s="535"/>
      <c r="B925" s="540"/>
      <c r="C925" s="562"/>
      <c r="D925" s="36"/>
      <c r="E925" s="186">
        <v>18</v>
      </c>
      <c r="F925" s="270">
        <v>18</v>
      </c>
      <c r="G925" s="190">
        <v>19</v>
      </c>
      <c r="H925" s="270">
        <v>19</v>
      </c>
      <c r="I925" s="157">
        <v>20</v>
      </c>
      <c r="J925" s="270">
        <v>20</v>
      </c>
      <c r="K925" s="157">
        <v>21</v>
      </c>
      <c r="L925" s="270">
        <v>21</v>
      </c>
      <c r="M925" s="54">
        <v>22</v>
      </c>
      <c r="N925" s="274">
        <v>22</v>
      </c>
      <c r="O925" s="540"/>
      <c r="P925" s="542"/>
      <c r="Q925" s="540"/>
      <c r="R925" s="603"/>
      <c r="S925" s="603"/>
    </row>
    <row r="926" spans="1:19" ht="60.75" customHeight="1">
      <c r="A926" s="535"/>
      <c r="B926" s="37" t="s">
        <v>2</v>
      </c>
      <c r="C926" s="38" t="s">
        <v>580</v>
      </c>
      <c r="D926" s="39" t="s">
        <v>4</v>
      </c>
      <c r="E926" s="186" t="s">
        <v>8</v>
      </c>
      <c r="F926" s="274"/>
      <c r="G926" s="156" t="s">
        <v>9</v>
      </c>
      <c r="H926" s="274" t="s">
        <v>8</v>
      </c>
      <c r="I926" s="52"/>
      <c r="J926" s="293"/>
      <c r="K926" s="52"/>
      <c r="L926" s="293"/>
      <c r="M926" s="52"/>
      <c r="N926" s="293"/>
      <c r="O926" s="5" t="s">
        <v>702</v>
      </c>
      <c r="P926" s="5" t="s">
        <v>1003</v>
      </c>
      <c r="Q926" s="536" t="s">
        <v>46</v>
      </c>
      <c r="R926" s="158" t="s">
        <v>357</v>
      </c>
      <c r="S926" s="159"/>
    </row>
    <row r="927" spans="1:19" ht="60.75" customHeight="1">
      <c r="A927" s="545"/>
      <c r="B927" s="48" t="s">
        <v>3</v>
      </c>
      <c r="C927" s="49" t="s">
        <v>581</v>
      </c>
      <c r="D927" s="50" t="s">
        <v>5</v>
      </c>
      <c r="E927" s="186"/>
      <c r="F927" s="274"/>
      <c r="G927" s="186"/>
      <c r="H927" s="274"/>
      <c r="I927" s="20"/>
      <c r="J927" s="274"/>
      <c r="K927" s="20"/>
      <c r="L927" s="274"/>
      <c r="M927" s="20"/>
      <c r="N927" s="320"/>
      <c r="O927" s="51"/>
      <c r="P927" s="93"/>
      <c r="Q927" s="525"/>
      <c r="R927" s="160" t="s">
        <v>359</v>
      </c>
      <c r="S927" s="161"/>
    </row>
    <row r="928" ht="13.5">
      <c r="G928" s="188"/>
    </row>
    <row r="929" spans="1:16" s="32" customFormat="1" ht="18.75" customHeight="1">
      <c r="A929" s="545" t="s">
        <v>15</v>
      </c>
      <c r="B929" s="545"/>
      <c r="C929" s="47" t="s">
        <v>413</v>
      </c>
      <c r="E929" s="188"/>
      <c r="F929" s="273"/>
      <c r="G929" s="188"/>
      <c r="H929" s="273"/>
      <c r="I929" s="23"/>
      <c r="J929" s="273"/>
      <c r="K929" s="23"/>
      <c r="L929" s="273"/>
      <c r="M929" s="23" t="s">
        <v>6</v>
      </c>
      <c r="N929" s="273"/>
      <c r="P929" s="89"/>
    </row>
    <row r="930" spans="1:19" s="32" customFormat="1" ht="12.75" customHeight="1">
      <c r="A930" s="535"/>
      <c r="B930" s="539" t="s">
        <v>1</v>
      </c>
      <c r="C930" s="561" t="s">
        <v>985</v>
      </c>
      <c r="D930" s="35"/>
      <c r="E930" s="546" t="s">
        <v>740</v>
      </c>
      <c r="F930" s="547"/>
      <c r="G930" s="547"/>
      <c r="H930" s="547"/>
      <c r="I930" s="547"/>
      <c r="J930" s="547"/>
      <c r="K930" s="547"/>
      <c r="L930" s="547"/>
      <c r="M930" s="547"/>
      <c r="N930" s="317"/>
      <c r="O930" s="539" t="s">
        <v>121</v>
      </c>
      <c r="P930" s="541" t="s">
        <v>798</v>
      </c>
      <c r="Q930" s="539" t="s">
        <v>41</v>
      </c>
      <c r="R930" s="683" t="s">
        <v>805</v>
      </c>
      <c r="S930" s="684"/>
    </row>
    <row r="931" spans="1:19" s="32" customFormat="1" ht="12.75" customHeight="1">
      <c r="A931" s="535"/>
      <c r="B931" s="540"/>
      <c r="C931" s="562"/>
      <c r="D931" s="36"/>
      <c r="E931" s="186">
        <v>18</v>
      </c>
      <c r="F931" s="270">
        <v>18</v>
      </c>
      <c r="G931" s="190">
        <v>19</v>
      </c>
      <c r="H931" s="270">
        <v>19</v>
      </c>
      <c r="I931" s="157">
        <v>20</v>
      </c>
      <c r="J931" s="270">
        <v>20</v>
      </c>
      <c r="K931" s="157">
        <v>21</v>
      </c>
      <c r="L931" s="270">
        <v>21</v>
      </c>
      <c r="M931" s="54">
        <v>22</v>
      </c>
      <c r="N931" s="274">
        <v>22</v>
      </c>
      <c r="O931" s="540"/>
      <c r="P931" s="542"/>
      <c r="Q931" s="540"/>
      <c r="R931" s="687"/>
      <c r="S931" s="688"/>
    </row>
    <row r="932" spans="1:19" ht="60.75" customHeight="1">
      <c r="A932" s="535"/>
      <c r="B932" s="37" t="s">
        <v>2</v>
      </c>
      <c r="C932" s="38" t="s">
        <v>886</v>
      </c>
      <c r="D932" s="39" t="s">
        <v>4</v>
      </c>
      <c r="E932" s="186" t="s">
        <v>8</v>
      </c>
      <c r="F932" s="274"/>
      <c r="G932" s="156" t="s">
        <v>9</v>
      </c>
      <c r="H932" s="274" t="s">
        <v>8</v>
      </c>
      <c r="I932" s="52"/>
      <c r="J932" s="293"/>
      <c r="K932" s="52"/>
      <c r="L932" s="293"/>
      <c r="M932" s="52"/>
      <c r="N932" s="293"/>
      <c r="O932" s="5" t="s">
        <v>702</v>
      </c>
      <c r="P932" s="5" t="s">
        <v>881</v>
      </c>
      <c r="Q932" s="543"/>
      <c r="R932" s="158" t="s">
        <v>357</v>
      </c>
      <c r="S932" s="159"/>
    </row>
    <row r="933" spans="1:19" ht="60.75" customHeight="1">
      <c r="A933" s="545"/>
      <c r="B933" s="48" t="s">
        <v>3</v>
      </c>
      <c r="C933" s="49" t="s">
        <v>887</v>
      </c>
      <c r="D933" s="50" t="s">
        <v>5</v>
      </c>
      <c r="E933" s="186"/>
      <c r="F933" s="274"/>
      <c r="G933" s="186"/>
      <c r="H933" s="274"/>
      <c r="I933" s="20"/>
      <c r="J933" s="274"/>
      <c r="K933" s="20"/>
      <c r="L933" s="274"/>
      <c r="M933" s="20"/>
      <c r="N933" s="320"/>
      <c r="O933" s="51" t="s">
        <v>127</v>
      </c>
      <c r="P933" s="93"/>
      <c r="Q933" s="544"/>
      <c r="R933" s="160" t="s">
        <v>359</v>
      </c>
      <c r="S933" s="161"/>
    </row>
    <row r="934" spans="1:17" ht="13.5">
      <c r="A934" s="26"/>
      <c r="B934" s="66"/>
      <c r="C934" s="67"/>
      <c r="D934" s="57"/>
      <c r="E934" s="193"/>
      <c r="F934" s="306"/>
      <c r="G934" s="193"/>
      <c r="H934" s="306"/>
      <c r="I934" s="54"/>
      <c r="J934" s="306"/>
      <c r="K934" s="54"/>
      <c r="L934" s="306"/>
      <c r="M934" s="54"/>
      <c r="N934" s="272"/>
      <c r="O934" s="27"/>
      <c r="P934" s="90"/>
      <c r="Q934" s="26"/>
    </row>
    <row r="935" spans="1:16" s="81" customFormat="1" ht="18.75" customHeight="1">
      <c r="A935" s="545" t="s">
        <v>15</v>
      </c>
      <c r="B935" s="545"/>
      <c r="C935" s="47" t="s">
        <v>413</v>
      </c>
      <c r="D935" s="78"/>
      <c r="E935" s="546" t="s">
        <v>740</v>
      </c>
      <c r="F935" s="547"/>
      <c r="G935" s="547"/>
      <c r="H935" s="547"/>
      <c r="I935" s="547"/>
      <c r="J935" s="547"/>
      <c r="K935" s="547"/>
      <c r="L935" s="547"/>
      <c r="M935" s="547"/>
      <c r="N935" s="328"/>
      <c r="O935" s="150"/>
      <c r="P935" s="96"/>
    </row>
    <row r="936" spans="1:17" s="81" customFormat="1" ht="40.5">
      <c r="A936" s="583" t="s">
        <v>514</v>
      </c>
      <c r="B936" s="584"/>
      <c r="C936" s="79" t="s">
        <v>451</v>
      </c>
      <c r="D936" s="85" t="s">
        <v>824</v>
      </c>
      <c r="E936" s="186" t="s">
        <v>53</v>
      </c>
      <c r="F936" s="270" t="s">
        <v>53</v>
      </c>
      <c r="G936" s="190" t="s">
        <v>214</v>
      </c>
      <c r="H936" s="270" t="s">
        <v>214</v>
      </c>
      <c r="I936" s="157" t="s">
        <v>215</v>
      </c>
      <c r="J936" s="270" t="s">
        <v>215</v>
      </c>
      <c r="K936" s="157" t="s">
        <v>216</v>
      </c>
      <c r="L936" s="270" t="s">
        <v>216</v>
      </c>
      <c r="M936" s="157" t="s">
        <v>217</v>
      </c>
      <c r="N936" s="270" t="s">
        <v>217</v>
      </c>
      <c r="O936" s="79" t="s">
        <v>123</v>
      </c>
      <c r="P936" s="91" t="s">
        <v>825</v>
      </c>
      <c r="Q936" s="79" t="s">
        <v>515</v>
      </c>
    </row>
    <row r="937" spans="1:17" s="81" customFormat="1" ht="13.5" customHeight="1">
      <c r="A937" s="583" t="s">
        <v>829</v>
      </c>
      <c r="B937" s="584"/>
      <c r="C937" s="84" t="s">
        <v>452</v>
      </c>
      <c r="D937" s="79" t="s">
        <v>200</v>
      </c>
      <c r="E937" s="199"/>
      <c r="F937" s="305">
        <v>0</v>
      </c>
      <c r="G937" s="206"/>
      <c r="H937" s="304">
        <v>0</v>
      </c>
      <c r="I937" s="214"/>
      <c r="J937" s="304">
        <v>0</v>
      </c>
      <c r="K937" s="214"/>
      <c r="L937" s="304">
        <v>0</v>
      </c>
      <c r="M937" s="214"/>
      <c r="N937" s="304">
        <v>0</v>
      </c>
      <c r="O937" s="84" t="s">
        <v>268</v>
      </c>
      <c r="P937" s="97" t="s">
        <v>268</v>
      </c>
      <c r="Q937" s="84" t="s">
        <v>516</v>
      </c>
    </row>
    <row r="938" spans="1:17" s="81" customFormat="1" ht="13.5" customHeight="1">
      <c r="A938" s="583" t="s">
        <v>829</v>
      </c>
      <c r="B938" s="584"/>
      <c r="C938" s="84" t="s">
        <v>453</v>
      </c>
      <c r="D938" s="79" t="s">
        <v>200</v>
      </c>
      <c r="E938" s="199"/>
      <c r="F938" s="305">
        <v>0</v>
      </c>
      <c r="G938" s="206"/>
      <c r="H938" s="304">
        <v>0</v>
      </c>
      <c r="I938" s="214"/>
      <c r="J938" s="304">
        <v>0</v>
      </c>
      <c r="K938" s="214"/>
      <c r="L938" s="304">
        <v>0</v>
      </c>
      <c r="M938" s="214"/>
      <c r="N938" s="304">
        <v>0</v>
      </c>
      <c r="O938" s="84" t="s">
        <v>268</v>
      </c>
      <c r="P938" s="97" t="s">
        <v>268</v>
      </c>
      <c r="Q938" s="84" t="s">
        <v>516</v>
      </c>
    </row>
    <row r="939" spans="1:17" s="81" customFormat="1" ht="13.5" customHeight="1">
      <c r="A939" s="583" t="s">
        <v>829</v>
      </c>
      <c r="B939" s="584"/>
      <c r="C939" s="84" t="s">
        <v>454</v>
      </c>
      <c r="D939" s="79" t="s">
        <v>200</v>
      </c>
      <c r="E939" s="199"/>
      <c r="F939" s="305"/>
      <c r="G939" s="206"/>
      <c r="H939" s="304"/>
      <c r="I939" s="214"/>
      <c r="J939" s="304"/>
      <c r="K939" s="214"/>
      <c r="L939" s="304"/>
      <c r="M939" s="214"/>
      <c r="N939" s="304"/>
      <c r="O939" s="84" t="s">
        <v>268</v>
      </c>
      <c r="P939" s="97" t="s">
        <v>268</v>
      </c>
      <c r="Q939" s="84" t="s">
        <v>516</v>
      </c>
    </row>
    <row r="940" spans="1:17" s="81" customFormat="1" ht="13.5" customHeight="1" thickBot="1">
      <c r="A940" s="587" t="s">
        <v>827</v>
      </c>
      <c r="B940" s="588"/>
      <c r="C940" s="257" t="s">
        <v>455</v>
      </c>
      <c r="D940" s="403" t="s">
        <v>200</v>
      </c>
      <c r="E940" s="376"/>
      <c r="F940" s="463">
        <v>0</v>
      </c>
      <c r="G940" s="464"/>
      <c r="H940" s="430">
        <v>0</v>
      </c>
      <c r="I940" s="429"/>
      <c r="J940" s="430">
        <v>0</v>
      </c>
      <c r="K940" s="429"/>
      <c r="L940" s="430">
        <v>0</v>
      </c>
      <c r="M940" s="429"/>
      <c r="N940" s="430">
        <v>0</v>
      </c>
      <c r="O940" s="257" t="s">
        <v>268</v>
      </c>
      <c r="P940" s="431" t="s">
        <v>268</v>
      </c>
      <c r="Q940" s="257" t="s">
        <v>516</v>
      </c>
    </row>
    <row r="941" spans="1:17" s="81" customFormat="1" ht="13.5" customHeight="1" thickBot="1" thickTop="1">
      <c r="A941" s="597" t="s">
        <v>269</v>
      </c>
      <c r="B941" s="598"/>
      <c r="C941" s="435" t="s">
        <v>456</v>
      </c>
      <c r="D941" s="436" t="s">
        <v>200</v>
      </c>
      <c r="E941" s="437"/>
      <c r="F941" s="466"/>
      <c r="G941" s="467"/>
      <c r="H941" s="440"/>
      <c r="I941" s="439"/>
      <c r="J941" s="440"/>
      <c r="K941" s="439"/>
      <c r="L941" s="440"/>
      <c r="M941" s="439"/>
      <c r="N941" s="440"/>
      <c r="O941" s="435" t="s">
        <v>832</v>
      </c>
      <c r="P941" s="441" t="s">
        <v>832</v>
      </c>
      <c r="Q941" s="442" t="s">
        <v>833</v>
      </c>
    </row>
    <row r="942" spans="1:17" s="81" customFormat="1" ht="13.5" customHeight="1" thickTop="1">
      <c r="A942" s="599" t="s">
        <v>271</v>
      </c>
      <c r="B942" s="600"/>
      <c r="C942" s="258" t="s">
        <v>457</v>
      </c>
      <c r="D942" s="404" t="s">
        <v>200</v>
      </c>
      <c r="E942" s="432"/>
      <c r="F942" s="444"/>
      <c r="G942" s="465"/>
      <c r="H942" s="434"/>
      <c r="I942" s="433"/>
      <c r="J942" s="434"/>
      <c r="K942" s="433"/>
      <c r="L942" s="434"/>
      <c r="M942" s="433"/>
      <c r="N942" s="434"/>
      <c r="O942" s="258" t="s">
        <v>273</v>
      </c>
      <c r="P942" s="262" t="s">
        <v>273</v>
      </c>
      <c r="Q942" s="258" t="s">
        <v>516</v>
      </c>
    </row>
    <row r="943" spans="1:17" s="81" customFormat="1" ht="13.5" customHeight="1">
      <c r="A943" s="583" t="s">
        <v>834</v>
      </c>
      <c r="B943" s="584"/>
      <c r="C943" s="84" t="s">
        <v>458</v>
      </c>
      <c r="D943" s="79" t="s">
        <v>199</v>
      </c>
      <c r="E943" s="199"/>
      <c r="F943" s="305"/>
      <c r="G943" s="206">
        <v>300</v>
      </c>
      <c r="H943" s="304">
        <v>300</v>
      </c>
      <c r="I943" s="214">
        <v>300</v>
      </c>
      <c r="J943" s="304">
        <v>300</v>
      </c>
      <c r="K943" s="214">
        <v>300</v>
      </c>
      <c r="L943" s="304">
        <v>300</v>
      </c>
      <c r="M943" s="214">
        <v>300</v>
      </c>
      <c r="N943" s="304">
        <v>300</v>
      </c>
      <c r="O943" s="84" t="s">
        <v>274</v>
      </c>
      <c r="P943" s="97" t="s">
        <v>274</v>
      </c>
      <c r="Q943" s="84" t="s">
        <v>516</v>
      </c>
    </row>
    <row r="944" spans="1:17" s="81" customFormat="1" ht="13.5" customHeight="1">
      <c r="A944" s="583" t="s">
        <v>459</v>
      </c>
      <c r="B944" s="584"/>
      <c r="C944" s="84" t="s">
        <v>460</v>
      </c>
      <c r="D944" s="79" t="s">
        <v>200</v>
      </c>
      <c r="E944" s="199"/>
      <c r="F944" s="305"/>
      <c r="G944" s="206"/>
      <c r="H944" s="304"/>
      <c r="I944" s="214"/>
      <c r="J944" s="304"/>
      <c r="K944" s="214"/>
      <c r="L944" s="304"/>
      <c r="M944" s="214"/>
      <c r="N944" s="304"/>
      <c r="O944" s="84" t="s">
        <v>276</v>
      </c>
      <c r="P944" s="97" t="s">
        <v>276</v>
      </c>
      <c r="Q944" s="84" t="s">
        <v>516</v>
      </c>
    </row>
    <row r="945" spans="1:17" s="81" customFormat="1" ht="13.5" customHeight="1" thickBot="1">
      <c r="A945" s="587" t="s">
        <v>461</v>
      </c>
      <c r="B945" s="588"/>
      <c r="C945" s="257" t="s">
        <v>462</v>
      </c>
      <c r="D945" s="403" t="s">
        <v>200</v>
      </c>
      <c r="E945" s="376"/>
      <c r="F945" s="463"/>
      <c r="G945" s="464">
        <v>1575</v>
      </c>
      <c r="H945" s="430">
        <v>1575</v>
      </c>
      <c r="I945" s="429">
        <v>1575</v>
      </c>
      <c r="J945" s="430">
        <v>1575</v>
      </c>
      <c r="K945" s="429">
        <v>1575</v>
      </c>
      <c r="L945" s="430">
        <v>1575</v>
      </c>
      <c r="M945" s="429">
        <v>1575</v>
      </c>
      <c r="N945" s="430">
        <v>1575</v>
      </c>
      <c r="O945" s="257" t="s">
        <v>463</v>
      </c>
      <c r="P945" s="431" t="s">
        <v>463</v>
      </c>
      <c r="Q945" s="257" t="s">
        <v>516</v>
      </c>
    </row>
    <row r="946" spans="1:17" s="81" customFormat="1" ht="13.5" customHeight="1" thickBot="1" thickTop="1">
      <c r="A946" s="597" t="s">
        <v>464</v>
      </c>
      <c r="B946" s="598"/>
      <c r="C946" s="435" t="s">
        <v>465</v>
      </c>
      <c r="D946" s="436" t="s">
        <v>200</v>
      </c>
      <c r="E946" s="437"/>
      <c r="F946" s="466"/>
      <c r="G946" s="467"/>
      <c r="H946" s="440"/>
      <c r="I946" s="439"/>
      <c r="J946" s="440"/>
      <c r="K946" s="439"/>
      <c r="L946" s="440"/>
      <c r="M946" s="439"/>
      <c r="N946" s="440"/>
      <c r="O946" s="435" t="s">
        <v>463</v>
      </c>
      <c r="P946" s="441" t="s">
        <v>463</v>
      </c>
      <c r="Q946" s="442" t="s">
        <v>466</v>
      </c>
    </row>
    <row r="947" spans="1:17" s="81" customFormat="1" ht="13.5" customHeight="1" thickTop="1">
      <c r="A947" s="599" t="s">
        <v>467</v>
      </c>
      <c r="B947" s="600"/>
      <c r="C947" s="258" t="s">
        <v>468</v>
      </c>
      <c r="D947" s="404" t="s">
        <v>202</v>
      </c>
      <c r="E947" s="432"/>
      <c r="F947" s="444"/>
      <c r="G947" s="465">
        <v>120</v>
      </c>
      <c r="H947" s="434">
        <v>120</v>
      </c>
      <c r="I947" s="433">
        <v>120</v>
      </c>
      <c r="J947" s="434">
        <v>120</v>
      </c>
      <c r="K947" s="433">
        <v>120</v>
      </c>
      <c r="L947" s="434">
        <v>120</v>
      </c>
      <c r="M947" s="433">
        <v>120</v>
      </c>
      <c r="N947" s="434">
        <v>120</v>
      </c>
      <c r="O947" s="258" t="s">
        <v>469</v>
      </c>
      <c r="P947" s="262" t="s">
        <v>469</v>
      </c>
      <c r="Q947" s="258" t="s">
        <v>516</v>
      </c>
    </row>
    <row r="948" spans="1:17" s="81" customFormat="1" ht="13.5" customHeight="1">
      <c r="A948" s="583" t="s">
        <v>470</v>
      </c>
      <c r="B948" s="584"/>
      <c r="C948" s="84" t="s">
        <v>471</v>
      </c>
      <c r="D948" s="143" t="s">
        <v>961</v>
      </c>
      <c r="E948" s="199"/>
      <c r="F948" s="305">
        <v>0</v>
      </c>
      <c r="G948" s="206">
        <v>300</v>
      </c>
      <c r="H948" s="304">
        <v>0</v>
      </c>
      <c r="I948" s="214">
        <v>300</v>
      </c>
      <c r="J948" s="304">
        <v>0</v>
      </c>
      <c r="K948" s="214">
        <v>300</v>
      </c>
      <c r="L948" s="304">
        <v>0</v>
      </c>
      <c r="M948" s="214">
        <v>300</v>
      </c>
      <c r="N948" s="304">
        <v>0</v>
      </c>
      <c r="O948" s="84" t="s">
        <v>472</v>
      </c>
      <c r="P948" s="97" t="s">
        <v>472</v>
      </c>
      <c r="Q948" s="84" t="s">
        <v>516</v>
      </c>
    </row>
    <row r="949" spans="1:17" s="81" customFormat="1" ht="13.5" customHeight="1">
      <c r="A949" s="583" t="s">
        <v>473</v>
      </c>
      <c r="B949" s="584"/>
      <c r="C949" s="84" t="s">
        <v>474</v>
      </c>
      <c r="D949" s="79" t="s">
        <v>199</v>
      </c>
      <c r="E949" s="199"/>
      <c r="F949" s="305"/>
      <c r="G949" s="206">
        <v>500</v>
      </c>
      <c r="H949" s="304">
        <v>500</v>
      </c>
      <c r="I949" s="214">
        <v>500</v>
      </c>
      <c r="J949" s="304">
        <v>500</v>
      </c>
      <c r="K949" s="214">
        <v>500</v>
      </c>
      <c r="L949" s="304">
        <v>500</v>
      </c>
      <c r="M949" s="214">
        <v>500</v>
      </c>
      <c r="N949" s="304">
        <v>500</v>
      </c>
      <c r="O949" s="84" t="s">
        <v>290</v>
      </c>
      <c r="P949" s="97" t="s">
        <v>290</v>
      </c>
      <c r="Q949" s="84" t="s">
        <v>516</v>
      </c>
    </row>
    <row r="950" spans="1:17" s="81" customFormat="1" ht="13.5" customHeight="1">
      <c r="A950" s="583" t="s">
        <v>859</v>
      </c>
      <c r="B950" s="584"/>
      <c r="C950" s="84" t="s">
        <v>475</v>
      </c>
      <c r="D950" s="79" t="s">
        <v>200</v>
      </c>
      <c r="E950" s="199"/>
      <c r="F950" s="305"/>
      <c r="G950" s="206"/>
      <c r="H950" s="304"/>
      <c r="I950" s="214"/>
      <c r="J950" s="304"/>
      <c r="K950" s="214"/>
      <c r="L950" s="304"/>
      <c r="M950" s="214"/>
      <c r="N950" s="304"/>
      <c r="O950" s="84" t="s">
        <v>293</v>
      </c>
      <c r="P950" s="97" t="s">
        <v>293</v>
      </c>
      <c r="Q950" s="84" t="s">
        <v>516</v>
      </c>
    </row>
    <row r="951" spans="1:17" s="81" customFormat="1" ht="13.5" customHeight="1">
      <c r="A951" s="583" t="s">
        <v>859</v>
      </c>
      <c r="B951" s="584"/>
      <c r="C951" s="84" t="s">
        <v>476</v>
      </c>
      <c r="D951" s="79" t="s">
        <v>200</v>
      </c>
      <c r="E951" s="199"/>
      <c r="F951" s="305"/>
      <c r="G951" s="206">
        <v>200</v>
      </c>
      <c r="H951" s="304">
        <v>200</v>
      </c>
      <c r="I951" s="214">
        <v>200</v>
      </c>
      <c r="J951" s="304">
        <v>200</v>
      </c>
      <c r="K951" s="214">
        <v>200</v>
      </c>
      <c r="L951" s="304">
        <v>200</v>
      </c>
      <c r="M951" s="214">
        <v>200</v>
      </c>
      <c r="N951" s="304">
        <v>200</v>
      </c>
      <c r="O951" s="84" t="s">
        <v>293</v>
      </c>
      <c r="P951" s="97" t="s">
        <v>293</v>
      </c>
      <c r="Q951" s="84" t="s">
        <v>516</v>
      </c>
    </row>
    <row r="952" spans="1:17" s="81" customFormat="1" ht="13.5" customHeight="1" thickBot="1">
      <c r="A952" s="587" t="s">
        <v>477</v>
      </c>
      <c r="B952" s="588"/>
      <c r="C952" s="257" t="s">
        <v>478</v>
      </c>
      <c r="D952" s="403" t="s">
        <v>200</v>
      </c>
      <c r="E952" s="376"/>
      <c r="F952" s="463"/>
      <c r="G952" s="464">
        <v>74</v>
      </c>
      <c r="H952" s="430">
        <v>74</v>
      </c>
      <c r="I952" s="429">
        <v>74</v>
      </c>
      <c r="J952" s="430">
        <v>74</v>
      </c>
      <c r="K952" s="429">
        <v>74</v>
      </c>
      <c r="L952" s="430">
        <v>74</v>
      </c>
      <c r="M952" s="429">
        <v>74</v>
      </c>
      <c r="N952" s="430">
        <v>74</v>
      </c>
      <c r="O952" s="257" t="s">
        <v>369</v>
      </c>
      <c r="P952" s="431" t="s">
        <v>479</v>
      </c>
      <c r="Q952" s="257" t="s">
        <v>516</v>
      </c>
    </row>
    <row r="953" spans="1:17" s="81" customFormat="1" ht="13.5" customHeight="1" thickTop="1">
      <c r="A953" s="623" t="s">
        <v>869</v>
      </c>
      <c r="B953" s="624"/>
      <c r="C953" s="446" t="s">
        <v>480</v>
      </c>
      <c r="D953" s="447" t="s">
        <v>200</v>
      </c>
      <c r="E953" s="448"/>
      <c r="F953" s="468"/>
      <c r="G953" s="469">
        <v>10</v>
      </c>
      <c r="H953" s="451">
        <v>10</v>
      </c>
      <c r="I953" s="450">
        <v>10</v>
      </c>
      <c r="J953" s="451">
        <v>10</v>
      </c>
      <c r="K953" s="450">
        <v>10</v>
      </c>
      <c r="L953" s="451">
        <v>10</v>
      </c>
      <c r="M953" s="450">
        <v>10</v>
      </c>
      <c r="N953" s="451">
        <v>10</v>
      </c>
      <c r="O953" s="446" t="s">
        <v>867</v>
      </c>
      <c r="P953" s="452" t="s">
        <v>867</v>
      </c>
      <c r="Q953" s="453" t="s">
        <v>870</v>
      </c>
    </row>
    <row r="954" spans="1:17" s="81" customFormat="1" ht="13.5" customHeight="1">
      <c r="A954" s="589" t="s">
        <v>869</v>
      </c>
      <c r="B954" s="584"/>
      <c r="C954" s="84" t="s">
        <v>481</v>
      </c>
      <c r="D954" s="79" t="s">
        <v>200</v>
      </c>
      <c r="E954" s="199"/>
      <c r="F954" s="305"/>
      <c r="G954" s="206">
        <v>1416</v>
      </c>
      <c r="H954" s="304">
        <v>1416</v>
      </c>
      <c r="I954" s="214">
        <v>1416</v>
      </c>
      <c r="J954" s="304">
        <v>1416</v>
      </c>
      <c r="K954" s="214">
        <v>1416</v>
      </c>
      <c r="L954" s="304">
        <v>1416</v>
      </c>
      <c r="M954" s="214">
        <v>1416</v>
      </c>
      <c r="N954" s="304">
        <v>1416</v>
      </c>
      <c r="O954" s="84" t="s">
        <v>867</v>
      </c>
      <c r="P954" s="97" t="s">
        <v>867</v>
      </c>
      <c r="Q954" s="462" t="s">
        <v>870</v>
      </c>
    </row>
    <row r="955" spans="1:17" s="81" customFormat="1" ht="13.5" customHeight="1">
      <c r="A955" s="589" t="s">
        <v>869</v>
      </c>
      <c r="B955" s="584"/>
      <c r="C955" s="84" t="s">
        <v>482</v>
      </c>
      <c r="D955" s="79" t="s">
        <v>200</v>
      </c>
      <c r="E955" s="199"/>
      <c r="F955" s="305"/>
      <c r="G955" s="206">
        <v>2260</v>
      </c>
      <c r="H955" s="304">
        <v>2260</v>
      </c>
      <c r="I955" s="214">
        <v>2260</v>
      </c>
      <c r="J955" s="304">
        <v>2260</v>
      </c>
      <c r="K955" s="214">
        <v>2260</v>
      </c>
      <c r="L955" s="304">
        <v>2260</v>
      </c>
      <c r="M955" s="214">
        <v>2260</v>
      </c>
      <c r="N955" s="304">
        <v>2260</v>
      </c>
      <c r="O955" s="84" t="s">
        <v>867</v>
      </c>
      <c r="P955" s="97" t="s">
        <v>867</v>
      </c>
      <c r="Q955" s="462" t="s">
        <v>870</v>
      </c>
    </row>
    <row r="956" spans="1:17" s="81" customFormat="1" ht="13.5" customHeight="1" thickBot="1">
      <c r="A956" s="585" t="s">
        <v>869</v>
      </c>
      <c r="B956" s="586"/>
      <c r="C956" s="454" t="s">
        <v>483</v>
      </c>
      <c r="D956" s="455" t="s">
        <v>200</v>
      </c>
      <c r="E956" s="456"/>
      <c r="F956" s="470"/>
      <c r="G956" s="471">
        <v>2580</v>
      </c>
      <c r="H956" s="459">
        <v>2580</v>
      </c>
      <c r="I956" s="458">
        <v>2580</v>
      </c>
      <c r="J956" s="459">
        <v>2580</v>
      </c>
      <c r="K956" s="458">
        <v>2580</v>
      </c>
      <c r="L956" s="459">
        <v>2580</v>
      </c>
      <c r="M956" s="458">
        <v>2580</v>
      </c>
      <c r="N956" s="459">
        <v>2580</v>
      </c>
      <c r="O956" s="454" t="s">
        <v>867</v>
      </c>
      <c r="P956" s="460" t="s">
        <v>867</v>
      </c>
      <c r="Q956" s="461" t="s">
        <v>870</v>
      </c>
    </row>
    <row r="957" spans="1:17" s="81" customFormat="1" ht="13.5" customHeight="1" thickTop="1">
      <c r="A957" s="599" t="s">
        <v>838</v>
      </c>
      <c r="B957" s="600"/>
      <c r="C957" s="258" t="s">
        <v>484</v>
      </c>
      <c r="D957" s="404" t="s">
        <v>200</v>
      </c>
      <c r="E957" s="432"/>
      <c r="F957" s="444"/>
      <c r="G957" s="465"/>
      <c r="H957" s="434"/>
      <c r="I957" s="433"/>
      <c r="J957" s="434"/>
      <c r="K957" s="433"/>
      <c r="L957" s="434"/>
      <c r="M957" s="433"/>
      <c r="N957" s="434"/>
      <c r="O957" s="258" t="s">
        <v>485</v>
      </c>
      <c r="P957" s="262" t="s">
        <v>485</v>
      </c>
      <c r="Q957" s="258" t="s">
        <v>516</v>
      </c>
    </row>
    <row r="958" spans="1:17" s="81" customFormat="1" ht="13.5" customHeight="1">
      <c r="A958" s="583" t="s">
        <v>677</v>
      </c>
      <c r="B958" s="584"/>
      <c r="C958" s="84" t="s">
        <v>678</v>
      </c>
      <c r="D958" s="79" t="s">
        <v>200</v>
      </c>
      <c r="E958" s="199"/>
      <c r="F958" s="305"/>
      <c r="G958" s="206"/>
      <c r="H958" s="304"/>
      <c r="I958" s="214"/>
      <c r="J958" s="304"/>
      <c r="K958" s="214"/>
      <c r="L958" s="304"/>
      <c r="M958" s="214"/>
      <c r="N958" s="304"/>
      <c r="O958" s="84" t="s">
        <v>679</v>
      </c>
      <c r="P958" s="97" t="s">
        <v>679</v>
      </c>
      <c r="Q958" s="84" t="s">
        <v>516</v>
      </c>
    </row>
    <row r="959" spans="1:17" s="81" customFormat="1" ht="13.5" customHeight="1">
      <c r="A959" s="583" t="s">
        <v>680</v>
      </c>
      <c r="B959" s="584"/>
      <c r="C959" s="84" t="s">
        <v>681</v>
      </c>
      <c r="D959" s="79" t="s">
        <v>200</v>
      </c>
      <c r="E959" s="199"/>
      <c r="F959" s="305"/>
      <c r="G959" s="206">
        <v>137</v>
      </c>
      <c r="H959" s="304">
        <v>137</v>
      </c>
      <c r="I959" s="214">
        <v>137</v>
      </c>
      <c r="J959" s="304">
        <v>137</v>
      </c>
      <c r="K959" s="214">
        <v>137</v>
      </c>
      <c r="L959" s="304">
        <v>137</v>
      </c>
      <c r="M959" s="214">
        <v>137</v>
      </c>
      <c r="N959" s="304">
        <v>137</v>
      </c>
      <c r="O959" s="84" t="s">
        <v>682</v>
      </c>
      <c r="P959" s="97" t="s">
        <v>682</v>
      </c>
      <c r="Q959" s="84" t="s">
        <v>516</v>
      </c>
    </row>
    <row r="960" spans="1:17" s="81" customFormat="1" ht="13.5" customHeight="1">
      <c r="A960" s="583" t="s">
        <v>477</v>
      </c>
      <c r="B960" s="584"/>
      <c r="C960" s="84" t="s">
        <v>683</v>
      </c>
      <c r="D960" s="79" t="s">
        <v>200</v>
      </c>
      <c r="E960" s="199"/>
      <c r="F960" s="305"/>
      <c r="G960" s="206">
        <v>150</v>
      </c>
      <c r="H960" s="304">
        <v>150</v>
      </c>
      <c r="I960" s="214">
        <v>150</v>
      </c>
      <c r="J960" s="304">
        <v>150</v>
      </c>
      <c r="K960" s="214">
        <v>150</v>
      </c>
      <c r="L960" s="304">
        <v>150</v>
      </c>
      <c r="M960" s="214">
        <v>150</v>
      </c>
      <c r="N960" s="304">
        <v>150</v>
      </c>
      <c r="O960" s="84" t="s">
        <v>684</v>
      </c>
      <c r="P960" s="97" t="s">
        <v>684</v>
      </c>
      <c r="Q960" s="84" t="s">
        <v>516</v>
      </c>
    </row>
    <row r="961" spans="1:17" s="81" customFormat="1" ht="13.5" customHeight="1">
      <c r="A961" s="583" t="s">
        <v>239</v>
      </c>
      <c r="B961" s="584"/>
      <c r="C961" s="84" t="s">
        <v>685</v>
      </c>
      <c r="D961" s="79" t="s">
        <v>205</v>
      </c>
      <c r="E961" s="199"/>
      <c r="F961" s="305"/>
      <c r="G961" s="206"/>
      <c r="H961" s="304"/>
      <c r="I961" s="214"/>
      <c r="J961" s="304"/>
      <c r="K961" s="214"/>
      <c r="L961" s="304"/>
      <c r="M961" s="214"/>
      <c r="N961" s="304"/>
      <c r="O961" s="84" t="s">
        <v>508</v>
      </c>
      <c r="P961" s="97" t="s">
        <v>508</v>
      </c>
      <c r="Q961" s="84" t="s">
        <v>516</v>
      </c>
    </row>
    <row r="962" spans="1:17" s="81" customFormat="1" ht="13.5" customHeight="1">
      <c r="A962" s="583" t="s">
        <v>688</v>
      </c>
      <c r="B962" s="584"/>
      <c r="C962" s="84" t="s">
        <v>686</v>
      </c>
      <c r="D962" s="79" t="s">
        <v>205</v>
      </c>
      <c r="E962" s="199"/>
      <c r="F962" s="305"/>
      <c r="G962" s="206"/>
      <c r="H962" s="304"/>
      <c r="I962" s="214"/>
      <c r="J962" s="304"/>
      <c r="K962" s="214"/>
      <c r="L962" s="304"/>
      <c r="M962" s="214"/>
      <c r="N962" s="304"/>
      <c r="O962" s="84" t="s">
        <v>508</v>
      </c>
      <c r="P962" s="97" t="s">
        <v>508</v>
      </c>
      <c r="Q962" s="84" t="s">
        <v>516</v>
      </c>
    </row>
    <row r="963" spans="1:17" s="81" customFormat="1" ht="13.5" customHeight="1">
      <c r="A963" s="583" t="s">
        <v>687</v>
      </c>
      <c r="B963" s="584"/>
      <c r="C963" s="84" t="s">
        <v>689</v>
      </c>
      <c r="D963" s="79" t="s">
        <v>205</v>
      </c>
      <c r="E963" s="199"/>
      <c r="F963" s="305"/>
      <c r="G963" s="206"/>
      <c r="H963" s="304"/>
      <c r="I963" s="214"/>
      <c r="J963" s="304"/>
      <c r="K963" s="214"/>
      <c r="L963" s="304"/>
      <c r="M963" s="214"/>
      <c r="N963" s="304"/>
      <c r="O963" s="84" t="s">
        <v>508</v>
      </c>
      <c r="P963" s="97" t="s">
        <v>508</v>
      </c>
      <c r="Q963" s="84" t="s">
        <v>516</v>
      </c>
    </row>
    <row r="964" spans="1:17" s="81" customFormat="1" ht="13.5" customHeight="1">
      <c r="A964" s="583" t="s">
        <v>690</v>
      </c>
      <c r="B964" s="584"/>
      <c r="C964" s="84" t="s">
        <v>691</v>
      </c>
      <c r="D964" s="79" t="s">
        <v>205</v>
      </c>
      <c r="E964" s="199"/>
      <c r="F964" s="305"/>
      <c r="G964" s="206">
        <v>390</v>
      </c>
      <c r="H964" s="304"/>
      <c r="I964" s="214">
        <v>390</v>
      </c>
      <c r="J964" s="304"/>
      <c r="K964" s="214">
        <v>390</v>
      </c>
      <c r="L964" s="304"/>
      <c r="M964" s="214">
        <v>390</v>
      </c>
      <c r="N964" s="304"/>
      <c r="O964" s="84" t="s">
        <v>511</v>
      </c>
      <c r="P964" s="97" t="s">
        <v>511</v>
      </c>
      <c r="Q964" s="84" t="s">
        <v>516</v>
      </c>
    </row>
    <row r="965" spans="1:17" s="81" customFormat="1" ht="13.5" customHeight="1">
      <c r="A965" s="583" t="s">
        <v>692</v>
      </c>
      <c r="B965" s="584"/>
      <c r="C965" s="84" t="s">
        <v>693</v>
      </c>
      <c r="D965" s="79" t="s">
        <v>205</v>
      </c>
      <c r="E965" s="199"/>
      <c r="F965" s="305"/>
      <c r="G965" s="206"/>
      <c r="H965" s="304"/>
      <c r="I965" s="214"/>
      <c r="J965" s="304"/>
      <c r="K965" s="214"/>
      <c r="L965" s="304"/>
      <c r="M965" s="214"/>
      <c r="N965" s="304"/>
      <c r="O965" s="84" t="s">
        <v>511</v>
      </c>
      <c r="P965" s="97" t="s">
        <v>511</v>
      </c>
      <c r="Q965" s="84" t="s">
        <v>516</v>
      </c>
    </row>
    <row r="966" spans="1:17" s="81" customFormat="1" ht="13.5" customHeight="1">
      <c r="A966" s="583" t="s">
        <v>512</v>
      </c>
      <c r="B966" s="584"/>
      <c r="C966" s="84" t="s">
        <v>694</v>
      </c>
      <c r="D966" s="79" t="s">
        <v>205</v>
      </c>
      <c r="E966" s="199"/>
      <c r="F966" s="305"/>
      <c r="G966" s="206"/>
      <c r="H966" s="304"/>
      <c r="I966" s="214"/>
      <c r="J966" s="304"/>
      <c r="K966" s="214"/>
      <c r="L966" s="304"/>
      <c r="M966" s="214"/>
      <c r="N966" s="304"/>
      <c r="O966" s="84" t="s">
        <v>513</v>
      </c>
      <c r="P966" s="97" t="s">
        <v>513</v>
      </c>
      <c r="Q966" s="84" t="s">
        <v>516</v>
      </c>
    </row>
    <row r="967" spans="5:16" s="81" customFormat="1" ht="13.5">
      <c r="E967" s="186" t="s">
        <v>53</v>
      </c>
      <c r="F967" s="270" t="s">
        <v>53</v>
      </c>
      <c r="G967" s="190" t="s">
        <v>214</v>
      </c>
      <c r="H967" s="270" t="s">
        <v>214</v>
      </c>
      <c r="I967" s="157" t="s">
        <v>215</v>
      </c>
      <c r="J967" s="270" t="s">
        <v>215</v>
      </c>
      <c r="K967" s="157" t="s">
        <v>216</v>
      </c>
      <c r="L967" s="270" t="s">
        <v>216</v>
      </c>
      <c r="M967" s="157" t="s">
        <v>217</v>
      </c>
      <c r="N967" s="270" t="s">
        <v>217</v>
      </c>
      <c r="P967" s="96"/>
    </row>
    <row r="968" spans="4:16" s="81" customFormat="1" ht="13.5">
      <c r="D968" s="78" t="s">
        <v>774</v>
      </c>
      <c r="E968" s="206">
        <f aca="true" t="shared" si="24" ref="E968:N968">SUBTOTAL(9,E937:E966)</f>
        <v>0</v>
      </c>
      <c r="F968" s="304">
        <f t="shared" si="24"/>
        <v>0</v>
      </c>
      <c r="G968" s="206">
        <f t="shared" si="24"/>
        <v>10012</v>
      </c>
      <c r="H968" s="304">
        <f t="shared" si="24"/>
        <v>9322</v>
      </c>
      <c r="I968" s="214">
        <f t="shared" si="24"/>
        <v>10012</v>
      </c>
      <c r="J968" s="304">
        <f t="shared" si="24"/>
        <v>9322</v>
      </c>
      <c r="K968" s="214">
        <f t="shared" si="24"/>
        <v>10012</v>
      </c>
      <c r="L968" s="304">
        <f t="shared" si="24"/>
        <v>9322</v>
      </c>
      <c r="M968" s="214">
        <f t="shared" si="24"/>
        <v>10012</v>
      </c>
      <c r="N968" s="304">
        <f t="shared" si="24"/>
        <v>9322</v>
      </c>
      <c r="P968" s="96"/>
    </row>
    <row r="969" ht="13.5">
      <c r="G969" s="188"/>
    </row>
    <row r="970" spans="1:17" ht="24">
      <c r="A970" s="554" t="s">
        <v>423</v>
      </c>
      <c r="B970" s="555"/>
      <c r="C970" s="556"/>
      <c r="D970" s="566">
        <v>610</v>
      </c>
      <c r="E970" s="567"/>
      <c r="F970" s="291"/>
      <c r="G970" s="19"/>
      <c r="H970" s="287"/>
      <c r="I970" s="19"/>
      <c r="J970" s="287"/>
      <c r="K970" s="19"/>
      <c r="L970" s="287"/>
      <c r="M970" s="19"/>
      <c r="N970" s="287"/>
      <c r="O970" s="19"/>
      <c r="P970" s="19"/>
      <c r="Q970" s="19"/>
    </row>
    <row r="971" spans="3:14" ht="13.5">
      <c r="C971" s="537" t="s">
        <v>146</v>
      </c>
      <c r="D971" s="538"/>
      <c r="E971" s="190" t="s">
        <v>53</v>
      </c>
      <c r="F971" s="270" t="s">
        <v>609</v>
      </c>
      <c r="G971" s="157" t="s">
        <v>214</v>
      </c>
      <c r="H971" s="270" t="s">
        <v>51</v>
      </c>
      <c r="I971" s="157" t="s">
        <v>215</v>
      </c>
      <c r="J971" s="270" t="s">
        <v>49</v>
      </c>
      <c r="K971" s="157" t="s">
        <v>216</v>
      </c>
      <c r="L971" s="270" t="s">
        <v>612</v>
      </c>
      <c r="M971" s="157" t="s">
        <v>217</v>
      </c>
      <c r="N971" s="270" t="s">
        <v>610</v>
      </c>
    </row>
    <row r="972" spans="3:14" ht="13.5">
      <c r="C972" s="29"/>
      <c r="D972" s="30"/>
      <c r="E972" s="191">
        <f aca="true" t="shared" si="25" ref="E972:N972">SUM(E977)</f>
        <v>0</v>
      </c>
      <c r="F972" s="271">
        <f t="shared" si="25"/>
        <v>0</v>
      </c>
      <c r="G972" s="25">
        <f t="shared" si="25"/>
        <v>0</v>
      </c>
      <c r="H972" s="271">
        <f t="shared" si="25"/>
        <v>0</v>
      </c>
      <c r="I972" s="25">
        <f t="shared" si="25"/>
        <v>0</v>
      </c>
      <c r="J972" s="271">
        <f t="shared" si="25"/>
        <v>0</v>
      </c>
      <c r="K972" s="25">
        <f t="shared" si="25"/>
        <v>0</v>
      </c>
      <c r="L972" s="271">
        <f t="shared" si="25"/>
        <v>0</v>
      </c>
      <c r="M972" s="25">
        <f t="shared" si="25"/>
        <v>0</v>
      </c>
      <c r="N972" s="271">
        <f t="shared" si="25"/>
        <v>0</v>
      </c>
    </row>
    <row r="973" spans="1:13" ht="21" customHeight="1">
      <c r="A973" s="52" t="s">
        <v>1007</v>
      </c>
      <c r="B973" s="593" t="s">
        <v>741</v>
      </c>
      <c r="C973" s="594"/>
      <c r="M973" s="23" t="s">
        <v>1008</v>
      </c>
    </row>
    <row r="974" spans="1:19" ht="13.5">
      <c r="A974" s="545"/>
      <c r="B974" s="543" t="s">
        <v>1009</v>
      </c>
      <c r="C974" s="595" t="s">
        <v>742</v>
      </c>
      <c r="D974" s="52"/>
      <c r="E974" s="546" t="s">
        <v>740</v>
      </c>
      <c r="F974" s="547"/>
      <c r="G974" s="547"/>
      <c r="H974" s="547"/>
      <c r="I974" s="547"/>
      <c r="J974" s="547"/>
      <c r="K974" s="547"/>
      <c r="L974" s="547"/>
      <c r="M974" s="547"/>
      <c r="N974" s="317"/>
      <c r="O974" s="543" t="s">
        <v>121</v>
      </c>
      <c r="P974" s="541" t="s">
        <v>798</v>
      </c>
      <c r="Q974" s="543" t="s">
        <v>41</v>
      </c>
      <c r="R974" s="603" t="s">
        <v>805</v>
      </c>
      <c r="S974" s="603"/>
    </row>
    <row r="975" spans="1:19" ht="13.5">
      <c r="A975" s="545"/>
      <c r="B975" s="544"/>
      <c r="C975" s="596"/>
      <c r="D975" s="52"/>
      <c r="E975" s="186">
        <v>18</v>
      </c>
      <c r="F975" s="270">
        <v>18</v>
      </c>
      <c r="G975" s="157">
        <v>19</v>
      </c>
      <c r="H975" s="270">
        <v>19</v>
      </c>
      <c r="I975" s="157">
        <v>20</v>
      </c>
      <c r="J975" s="270">
        <v>20</v>
      </c>
      <c r="K975" s="157">
        <v>21</v>
      </c>
      <c r="L975" s="270">
        <v>21</v>
      </c>
      <c r="M975" s="54">
        <v>22</v>
      </c>
      <c r="N975" s="274">
        <v>22</v>
      </c>
      <c r="O975" s="544"/>
      <c r="P975" s="542"/>
      <c r="Q975" s="544"/>
      <c r="R975" s="603"/>
      <c r="S975" s="603"/>
    </row>
    <row r="976" spans="1:19" ht="82.5" customHeight="1">
      <c r="A976" s="545"/>
      <c r="B976" s="52" t="s">
        <v>1010</v>
      </c>
      <c r="C976" s="63" t="s">
        <v>119</v>
      </c>
      <c r="D976" s="65" t="s">
        <v>1011</v>
      </c>
      <c r="E976" s="186" t="s">
        <v>8</v>
      </c>
      <c r="F976" s="274"/>
      <c r="G976" s="52"/>
      <c r="H976" s="293"/>
      <c r="I976" s="68"/>
      <c r="J976" s="288"/>
      <c r="K976" s="52"/>
      <c r="L976" s="293"/>
      <c r="M976" s="52"/>
      <c r="N976" s="293"/>
      <c r="O976" s="24" t="s">
        <v>338</v>
      </c>
      <c r="P976" s="92" t="s">
        <v>338</v>
      </c>
      <c r="Q976" s="536"/>
      <c r="R976" s="235" t="s">
        <v>357</v>
      </c>
      <c r="S976" s="225" t="s">
        <v>436</v>
      </c>
    </row>
    <row r="977" spans="1:19" ht="51.75" customHeight="1">
      <c r="A977" s="545"/>
      <c r="B977" s="52" t="s">
        <v>1013</v>
      </c>
      <c r="C977" s="1" t="s">
        <v>709</v>
      </c>
      <c r="D977" s="65" t="s">
        <v>1015</v>
      </c>
      <c r="E977" s="198"/>
      <c r="F977" s="275">
        <v>0</v>
      </c>
      <c r="G977" s="73"/>
      <c r="H977" s="275">
        <v>0</v>
      </c>
      <c r="I977" s="73"/>
      <c r="J977" s="275"/>
      <c r="K977" s="73"/>
      <c r="L977" s="275"/>
      <c r="M977" s="73"/>
      <c r="N977" s="321"/>
      <c r="O977" s="51"/>
      <c r="P977" s="93"/>
      <c r="Q977" s="525"/>
      <c r="R977" s="160" t="s">
        <v>359</v>
      </c>
      <c r="S977" s="161" t="s">
        <v>437</v>
      </c>
    </row>
    <row r="978" spans="1:2" ht="13.5" customHeight="1">
      <c r="A978" s="27"/>
      <c r="B978" s="27"/>
    </row>
    <row r="979" spans="1:14" ht="24">
      <c r="A979" s="554" t="s">
        <v>808</v>
      </c>
      <c r="B979" s="555"/>
      <c r="C979" s="556"/>
      <c r="D979" s="566">
        <v>611</v>
      </c>
      <c r="E979" s="567"/>
      <c r="F979" s="291"/>
      <c r="G979" s="26"/>
      <c r="H979" s="272"/>
      <c r="I979" s="26"/>
      <c r="J979" s="272"/>
      <c r="K979" s="26"/>
      <c r="L979" s="272"/>
      <c r="M979" s="26"/>
      <c r="N979" s="272"/>
    </row>
    <row r="980" spans="3:14" ht="13.5">
      <c r="C980" s="537" t="s">
        <v>146</v>
      </c>
      <c r="D980" s="538"/>
      <c r="E980" s="190" t="s">
        <v>53</v>
      </c>
      <c r="F980" s="270" t="s">
        <v>609</v>
      </c>
      <c r="G980" s="157" t="s">
        <v>214</v>
      </c>
      <c r="H980" s="270" t="s">
        <v>51</v>
      </c>
      <c r="I980" s="157" t="s">
        <v>215</v>
      </c>
      <c r="J980" s="270" t="s">
        <v>49</v>
      </c>
      <c r="K980" s="157" t="s">
        <v>216</v>
      </c>
      <c r="L980" s="270" t="s">
        <v>612</v>
      </c>
      <c r="M980" s="157" t="s">
        <v>217</v>
      </c>
      <c r="N980" s="270" t="s">
        <v>610</v>
      </c>
    </row>
    <row r="981" spans="3:14" ht="14.25" thickBot="1">
      <c r="C981" s="27"/>
      <c r="D981" s="30"/>
      <c r="E981" s="191">
        <f>SUM(E986,E992,E998,E1004)</f>
        <v>57023</v>
      </c>
      <c r="F981" s="271">
        <f>SUM(F986,F992,F998,F1004)</f>
        <v>56315</v>
      </c>
      <c r="G981" s="402">
        <f aca="true" t="shared" si="26" ref="G981:N981">SUM(G986,G992,G998,G1004)</f>
        <v>106100</v>
      </c>
      <c r="H981" s="271">
        <f t="shared" si="26"/>
        <v>93075</v>
      </c>
      <c r="I981" s="402">
        <f t="shared" si="26"/>
        <v>102050</v>
      </c>
      <c r="J981" s="271">
        <f t="shared" si="26"/>
        <v>96406</v>
      </c>
      <c r="K981" s="402">
        <f t="shared" si="26"/>
        <v>99400</v>
      </c>
      <c r="L981" s="271">
        <f t="shared" si="26"/>
        <v>82016</v>
      </c>
      <c r="M981" s="402">
        <f t="shared" si="26"/>
        <v>95494</v>
      </c>
      <c r="N981" s="271">
        <f t="shared" si="26"/>
        <v>43932</v>
      </c>
    </row>
    <row r="982" spans="1:17" s="32" customFormat="1" ht="18.75" customHeight="1" thickTop="1">
      <c r="A982" s="559" t="s">
        <v>15</v>
      </c>
      <c r="B982" s="560"/>
      <c r="C982" s="413" t="s">
        <v>808</v>
      </c>
      <c r="D982" s="81"/>
      <c r="E982" s="207"/>
      <c r="F982" s="273"/>
      <c r="G982" s="255"/>
      <c r="H982" s="273"/>
      <c r="I982" s="255"/>
      <c r="J982" s="273"/>
      <c r="K982" s="255"/>
      <c r="L982" s="273"/>
      <c r="M982" s="255" t="s">
        <v>6</v>
      </c>
      <c r="N982" s="273"/>
      <c r="O982" s="81"/>
      <c r="P982" s="96"/>
      <c r="Q982" s="81"/>
    </row>
    <row r="983" spans="1:19" s="32" customFormat="1" ht="12.75" customHeight="1">
      <c r="A983" s="557"/>
      <c r="B983" s="526" t="s">
        <v>1</v>
      </c>
      <c r="C983" s="522" t="s">
        <v>808</v>
      </c>
      <c r="D983" s="472"/>
      <c r="E983" s="575" t="s">
        <v>740</v>
      </c>
      <c r="F983" s="576"/>
      <c r="G983" s="576"/>
      <c r="H983" s="576"/>
      <c r="I983" s="576"/>
      <c r="J983" s="576"/>
      <c r="K983" s="576"/>
      <c r="L983" s="576"/>
      <c r="M983" s="576"/>
      <c r="N983" s="317"/>
      <c r="O983" s="526" t="s">
        <v>121</v>
      </c>
      <c r="P983" s="615" t="s">
        <v>798</v>
      </c>
      <c r="Q983" s="526" t="s">
        <v>41</v>
      </c>
      <c r="R983" s="683" t="s">
        <v>805</v>
      </c>
      <c r="S983" s="684"/>
    </row>
    <row r="984" spans="1:19" s="32" customFormat="1" ht="12.75" customHeight="1">
      <c r="A984" s="557"/>
      <c r="B984" s="527"/>
      <c r="C984" s="523"/>
      <c r="D984" s="473"/>
      <c r="E984" s="199">
        <v>18</v>
      </c>
      <c r="F984" s="270">
        <v>18</v>
      </c>
      <c r="G984" s="28">
        <v>19</v>
      </c>
      <c r="H984" s="270">
        <v>19</v>
      </c>
      <c r="I984" s="28">
        <v>20</v>
      </c>
      <c r="J984" s="270">
        <v>20</v>
      </c>
      <c r="K984" s="28">
        <v>21</v>
      </c>
      <c r="L984" s="270">
        <v>21</v>
      </c>
      <c r="M984" s="259">
        <v>22</v>
      </c>
      <c r="N984" s="274">
        <v>22</v>
      </c>
      <c r="O984" s="527"/>
      <c r="P984" s="616"/>
      <c r="Q984" s="527"/>
      <c r="R984" s="687"/>
      <c r="S984" s="688"/>
    </row>
    <row r="985" spans="1:19" ht="60.75" customHeight="1">
      <c r="A985" s="557"/>
      <c r="B985" s="252" t="s">
        <v>2</v>
      </c>
      <c r="C985" s="476" t="s">
        <v>981</v>
      </c>
      <c r="D985" s="474" t="s">
        <v>4</v>
      </c>
      <c r="E985" s="199" t="s">
        <v>8</v>
      </c>
      <c r="F985" s="274"/>
      <c r="G985" s="22" t="s">
        <v>8</v>
      </c>
      <c r="H985" s="274"/>
      <c r="I985" s="22" t="s">
        <v>9</v>
      </c>
      <c r="J985" s="274"/>
      <c r="K985" s="218"/>
      <c r="L985" s="293"/>
      <c r="M985" s="218"/>
      <c r="N985" s="293"/>
      <c r="O985" s="260" t="s">
        <v>417</v>
      </c>
      <c r="P985" s="260" t="s">
        <v>916</v>
      </c>
      <c r="Q985" s="571" t="s">
        <v>47</v>
      </c>
      <c r="R985" s="158" t="s">
        <v>357</v>
      </c>
      <c r="S985" s="159" t="s">
        <v>586</v>
      </c>
    </row>
    <row r="986" spans="1:19" ht="60.75" customHeight="1" thickBot="1">
      <c r="A986" s="558"/>
      <c r="B986" s="477" t="s">
        <v>3</v>
      </c>
      <c r="C986" s="478" t="s">
        <v>982</v>
      </c>
      <c r="D986" s="475" t="s">
        <v>5</v>
      </c>
      <c r="E986" s="361"/>
      <c r="F986" s="362">
        <v>0</v>
      </c>
      <c r="G986" s="363"/>
      <c r="H986" s="364">
        <v>0</v>
      </c>
      <c r="I986" s="363"/>
      <c r="J986" s="364">
        <v>4300</v>
      </c>
      <c r="K986" s="361"/>
      <c r="L986" s="362">
        <v>5100</v>
      </c>
      <c r="M986" s="361"/>
      <c r="N986" s="365">
        <v>1400</v>
      </c>
      <c r="O986" s="261"/>
      <c r="P986" s="262"/>
      <c r="Q986" s="572"/>
      <c r="R986" s="160" t="s">
        <v>359</v>
      </c>
      <c r="S986" s="161"/>
    </row>
    <row r="987" spans="1:17" ht="15" thickBot="1" thickTop="1">
      <c r="A987" s="255"/>
      <c r="B987" s="255"/>
      <c r="C987" s="255"/>
      <c r="D987" s="255"/>
      <c r="E987" s="207"/>
      <c r="F987" s="278"/>
      <c r="G987" s="207"/>
      <c r="H987" s="278"/>
      <c r="I987" s="207"/>
      <c r="J987" s="278"/>
      <c r="K987" s="207"/>
      <c r="L987" s="278"/>
      <c r="M987" s="207"/>
      <c r="N987" s="278"/>
      <c r="O987" s="255"/>
      <c r="P987" s="96"/>
      <c r="Q987" s="255"/>
    </row>
    <row r="988" spans="1:17" s="32" customFormat="1" ht="18.75" customHeight="1" thickTop="1">
      <c r="A988" s="677" t="s">
        <v>15</v>
      </c>
      <c r="B988" s="678"/>
      <c r="C988" s="413" t="s">
        <v>808</v>
      </c>
      <c r="D988" s="81"/>
      <c r="E988" s="207"/>
      <c r="F988" s="278"/>
      <c r="G988" s="207"/>
      <c r="H988" s="278"/>
      <c r="I988" s="207"/>
      <c r="J988" s="278"/>
      <c r="K988" s="207"/>
      <c r="L988" s="278"/>
      <c r="M988" s="207" t="s">
        <v>6</v>
      </c>
      <c r="N988" s="278"/>
      <c r="O988" s="81"/>
      <c r="P988" s="96"/>
      <c r="Q988" s="81"/>
    </row>
    <row r="989" spans="1:19" s="32" customFormat="1" ht="12.75" customHeight="1">
      <c r="A989" s="557"/>
      <c r="B989" s="526" t="s">
        <v>1</v>
      </c>
      <c r="C989" s="617" t="s">
        <v>519</v>
      </c>
      <c r="D989" s="472"/>
      <c r="E989" s="575" t="s">
        <v>740</v>
      </c>
      <c r="F989" s="576"/>
      <c r="G989" s="576"/>
      <c r="H989" s="576"/>
      <c r="I989" s="576"/>
      <c r="J989" s="576"/>
      <c r="K989" s="576"/>
      <c r="L989" s="576"/>
      <c r="M989" s="576"/>
      <c r="N989" s="329"/>
      <c r="O989" s="526" t="s">
        <v>121</v>
      </c>
      <c r="P989" s="615" t="s">
        <v>798</v>
      </c>
      <c r="Q989" s="526" t="s">
        <v>41</v>
      </c>
      <c r="R989" s="683" t="s">
        <v>805</v>
      </c>
      <c r="S989" s="684"/>
    </row>
    <row r="990" spans="1:19" s="32" customFormat="1" ht="12.75" customHeight="1">
      <c r="A990" s="557"/>
      <c r="B990" s="527"/>
      <c r="C990" s="618"/>
      <c r="D990" s="473"/>
      <c r="E990" s="199">
        <v>18</v>
      </c>
      <c r="F990" s="279">
        <v>18</v>
      </c>
      <c r="G990" s="263">
        <v>19</v>
      </c>
      <c r="H990" s="279">
        <v>19</v>
      </c>
      <c r="I990" s="263">
        <v>20</v>
      </c>
      <c r="J990" s="279">
        <v>20</v>
      </c>
      <c r="K990" s="263">
        <v>21</v>
      </c>
      <c r="L990" s="279">
        <v>21</v>
      </c>
      <c r="M990" s="264">
        <v>22</v>
      </c>
      <c r="N990" s="281">
        <v>22</v>
      </c>
      <c r="O990" s="527"/>
      <c r="P990" s="616"/>
      <c r="Q990" s="527"/>
      <c r="R990" s="687"/>
      <c r="S990" s="688"/>
    </row>
    <row r="991" spans="1:19" ht="60.75" customHeight="1">
      <c r="A991" s="557"/>
      <c r="B991" s="252" t="s">
        <v>2</v>
      </c>
      <c r="C991" s="476" t="s">
        <v>520</v>
      </c>
      <c r="D991" s="474" t="s">
        <v>4</v>
      </c>
      <c r="E991" s="199" t="s">
        <v>8</v>
      </c>
      <c r="F991" s="281"/>
      <c r="G991" s="199" t="s">
        <v>8</v>
      </c>
      <c r="H991" s="281"/>
      <c r="I991" s="199" t="s">
        <v>9</v>
      </c>
      <c r="J991" s="281"/>
      <c r="K991" s="265"/>
      <c r="L991" s="298"/>
      <c r="M991" s="265"/>
      <c r="N991" s="298"/>
      <c r="O991" s="260" t="s">
        <v>417</v>
      </c>
      <c r="P991" s="260" t="s">
        <v>916</v>
      </c>
      <c r="Q991" s="571" t="s">
        <v>47</v>
      </c>
      <c r="R991" s="158" t="s">
        <v>357</v>
      </c>
      <c r="S991" s="159" t="s">
        <v>735</v>
      </c>
    </row>
    <row r="992" spans="1:19" ht="60.75" customHeight="1" thickBot="1">
      <c r="A992" s="558"/>
      <c r="B992" s="477" t="s">
        <v>3</v>
      </c>
      <c r="C992" s="478" t="s">
        <v>521</v>
      </c>
      <c r="D992" s="475" t="s">
        <v>5</v>
      </c>
      <c r="E992" s="266"/>
      <c r="F992" s="307"/>
      <c r="G992" s="267"/>
      <c r="H992" s="285"/>
      <c r="I992" s="267"/>
      <c r="J992" s="285">
        <v>5000</v>
      </c>
      <c r="K992" s="267"/>
      <c r="L992" s="285">
        <v>5000</v>
      </c>
      <c r="M992" s="267"/>
      <c r="N992" s="330">
        <v>8000</v>
      </c>
      <c r="O992" s="261"/>
      <c r="P992" s="262"/>
      <c r="Q992" s="572"/>
      <c r="R992" s="160" t="s">
        <v>359</v>
      </c>
      <c r="S992" s="161" t="s">
        <v>736</v>
      </c>
    </row>
    <row r="993" spans="1:17" ht="14.25" thickTop="1">
      <c r="A993" s="255"/>
      <c r="B993" s="255"/>
      <c r="C993" s="255"/>
      <c r="D993" s="255"/>
      <c r="E993" s="207"/>
      <c r="F993" s="278"/>
      <c r="G993" s="207"/>
      <c r="H993" s="278"/>
      <c r="I993" s="207"/>
      <c r="J993" s="278"/>
      <c r="K993" s="207"/>
      <c r="L993" s="278"/>
      <c r="M993" s="207"/>
      <c r="N993" s="278"/>
      <c r="O993" s="255"/>
      <c r="P993" s="96"/>
      <c r="Q993" s="255"/>
    </row>
    <row r="994" spans="1:17" s="32" customFormat="1" ht="18.75" customHeight="1">
      <c r="A994" s="602" t="s">
        <v>15</v>
      </c>
      <c r="B994" s="602"/>
      <c r="C994" s="70" t="s">
        <v>808</v>
      </c>
      <c r="D994" s="81"/>
      <c r="E994" s="207"/>
      <c r="F994" s="278"/>
      <c r="G994" s="207"/>
      <c r="H994" s="278"/>
      <c r="I994" s="207"/>
      <c r="J994" s="278"/>
      <c r="K994" s="207"/>
      <c r="L994" s="278"/>
      <c r="M994" s="207" t="s">
        <v>6</v>
      </c>
      <c r="N994" s="278"/>
      <c r="O994" s="81"/>
      <c r="P994" s="96"/>
      <c r="Q994" s="81"/>
    </row>
    <row r="995" spans="1:19" s="32" customFormat="1" ht="12.75" customHeight="1">
      <c r="A995" s="601"/>
      <c r="B995" s="526" t="s">
        <v>1</v>
      </c>
      <c r="C995" s="552" t="s">
        <v>28</v>
      </c>
      <c r="D995" s="257"/>
      <c r="E995" s="575" t="s">
        <v>740</v>
      </c>
      <c r="F995" s="576"/>
      <c r="G995" s="576"/>
      <c r="H995" s="576"/>
      <c r="I995" s="576"/>
      <c r="J995" s="576"/>
      <c r="K995" s="576"/>
      <c r="L995" s="576"/>
      <c r="M995" s="576"/>
      <c r="N995" s="329"/>
      <c r="O995" s="526" t="s">
        <v>121</v>
      </c>
      <c r="P995" s="615" t="s">
        <v>798</v>
      </c>
      <c r="Q995" s="526" t="s">
        <v>41</v>
      </c>
      <c r="R995" s="603" t="s">
        <v>805</v>
      </c>
      <c r="S995" s="603"/>
    </row>
    <row r="996" spans="1:19" s="32" customFormat="1" ht="12.75" customHeight="1">
      <c r="A996" s="601"/>
      <c r="B996" s="527"/>
      <c r="C996" s="553"/>
      <c r="D996" s="258"/>
      <c r="E996" s="199">
        <v>18</v>
      </c>
      <c r="F996" s="279">
        <v>18</v>
      </c>
      <c r="G996" s="263">
        <v>19</v>
      </c>
      <c r="H996" s="279">
        <v>19</v>
      </c>
      <c r="I996" s="263">
        <v>20</v>
      </c>
      <c r="J996" s="279">
        <v>20</v>
      </c>
      <c r="K996" s="263">
        <v>21</v>
      </c>
      <c r="L996" s="279">
        <v>21</v>
      </c>
      <c r="M996" s="264">
        <v>22</v>
      </c>
      <c r="N996" s="281">
        <v>22</v>
      </c>
      <c r="O996" s="527"/>
      <c r="P996" s="616"/>
      <c r="Q996" s="527"/>
      <c r="R996" s="603"/>
      <c r="S996" s="603"/>
    </row>
    <row r="997" spans="1:19" ht="60.75" customHeight="1">
      <c r="A997" s="601"/>
      <c r="B997" s="252" t="s">
        <v>2</v>
      </c>
      <c r="C997" s="98" t="s">
        <v>384</v>
      </c>
      <c r="D997" s="256" t="s">
        <v>4</v>
      </c>
      <c r="E997" s="376" t="s">
        <v>8</v>
      </c>
      <c r="F997" s="370"/>
      <c r="G997" s="376" t="s">
        <v>8</v>
      </c>
      <c r="H997" s="370"/>
      <c r="I997" s="376" t="s">
        <v>9</v>
      </c>
      <c r="J997" s="370"/>
      <c r="K997" s="377"/>
      <c r="L997" s="378"/>
      <c r="M997" s="377"/>
      <c r="N997" s="378"/>
      <c r="O997" s="268" t="s">
        <v>562</v>
      </c>
      <c r="P997" s="268" t="s">
        <v>387</v>
      </c>
      <c r="Q997" s="571" t="s">
        <v>47</v>
      </c>
      <c r="R997" s="235" t="s">
        <v>357</v>
      </c>
      <c r="S997" s="168" t="s">
        <v>971</v>
      </c>
    </row>
    <row r="998" spans="1:19" ht="60.75" customHeight="1">
      <c r="A998" s="602"/>
      <c r="B998" s="253" t="s">
        <v>3</v>
      </c>
      <c r="C998" s="254" t="s">
        <v>877</v>
      </c>
      <c r="D998" s="374" t="s">
        <v>5</v>
      </c>
      <c r="E998" s="503">
        <v>57023</v>
      </c>
      <c r="F998" s="504">
        <v>56315</v>
      </c>
      <c r="G998" s="503">
        <v>106100</v>
      </c>
      <c r="H998" s="504">
        <v>93075</v>
      </c>
      <c r="I998" s="503">
        <v>102050</v>
      </c>
      <c r="J998" s="504">
        <v>87106</v>
      </c>
      <c r="K998" s="503">
        <v>99400</v>
      </c>
      <c r="L998" s="504">
        <v>71916</v>
      </c>
      <c r="M998" s="503">
        <v>95494</v>
      </c>
      <c r="N998" s="504">
        <v>34532</v>
      </c>
      <c r="O998" s="375"/>
      <c r="P998" s="262"/>
      <c r="Q998" s="572"/>
      <c r="R998" s="160" t="s">
        <v>359</v>
      </c>
      <c r="S998" s="161" t="s">
        <v>368</v>
      </c>
    </row>
    <row r="999" spans="6:14" ht="13.5">
      <c r="F999" s="278"/>
      <c r="G999" s="188"/>
      <c r="H999" s="278"/>
      <c r="I999" s="188"/>
      <c r="J999" s="278"/>
      <c r="K999" s="188"/>
      <c r="L999" s="278"/>
      <c r="M999" s="188"/>
      <c r="N999" s="278"/>
    </row>
    <row r="1000" spans="1:16" s="32" customFormat="1" ht="18.75" customHeight="1">
      <c r="A1000" s="625" t="s">
        <v>15</v>
      </c>
      <c r="B1000" s="626"/>
      <c r="C1000" s="47" t="s">
        <v>808</v>
      </c>
      <c r="E1000" s="188"/>
      <c r="F1000" s="278"/>
      <c r="G1000" s="188"/>
      <c r="H1000" s="278"/>
      <c r="I1000" s="188"/>
      <c r="J1000" s="278"/>
      <c r="K1000" s="188"/>
      <c r="L1000" s="278"/>
      <c r="M1000" s="188" t="s">
        <v>6</v>
      </c>
      <c r="N1000" s="278"/>
      <c r="P1000" s="89"/>
    </row>
    <row r="1001" spans="1:19" s="32" customFormat="1" ht="12.75" customHeight="1">
      <c r="A1001" s="539"/>
      <c r="B1001" s="539" t="s">
        <v>1</v>
      </c>
      <c r="C1001" s="561" t="s">
        <v>331</v>
      </c>
      <c r="D1001" s="35"/>
      <c r="E1001" s="546" t="s">
        <v>740</v>
      </c>
      <c r="F1001" s="547"/>
      <c r="G1001" s="547"/>
      <c r="H1001" s="547"/>
      <c r="I1001" s="547"/>
      <c r="J1001" s="547"/>
      <c r="K1001" s="547"/>
      <c r="L1001" s="547"/>
      <c r="M1001" s="547"/>
      <c r="N1001" s="329"/>
      <c r="O1001" s="539" t="s">
        <v>121</v>
      </c>
      <c r="P1001" s="541" t="s">
        <v>798</v>
      </c>
      <c r="Q1001" s="539" t="s">
        <v>41</v>
      </c>
      <c r="R1001" s="603" t="s">
        <v>805</v>
      </c>
      <c r="S1001" s="603"/>
    </row>
    <row r="1002" spans="1:19" s="32" customFormat="1" ht="12.75" customHeight="1">
      <c r="A1002" s="568"/>
      <c r="B1002" s="540"/>
      <c r="C1002" s="562"/>
      <c r="D1002" s="36"/>
      <c r="E1002" s="186">
        <v>18</v>
      </c>
      <c r="F1002" s="279">
        <v>18</v>
      </c>
      <c r="G1002" s="190">
        <v>19</v>
      </c>
      <c r="H1002" s="279">
        <v>19</v>
      </c>
      <c r="I1002" s="190">
        <v>20</v>
      </c>
      <c r="J1002" s="279">
        <v>20</v>
      </c>
      <c r="K1002" s="190">
        <v>21</v>
      </c>
      <c r="L1002" s="279">
        <v>21</v>
      </c>
      <c r="M1002" s="193">
        <v>22</v>
      </c>
      <c r="N1002" s="281">
        <v>22</v>
      </c>
      <c r="O1002" s="540"/>
      <c r="P1002" s="542"/>
      <c r="Q1002" s="540"/>
      <c r="R1002" s="603"/>
      <c r="S1002" s="603"/>
    </row>
    <row r="1003" spans="1:19" ht="60.75" customHeight="1">
      <c r="A1003" s="568"/>
      <c r="B1003" s="37" t="s">
        <v>2</v>
      </c>
      <c r="C1003" s="74" t="s">
        <v>332</v>
      </c>
      <c r="D1003" s="39" t="s">
        <v>4</v>
      </c>
      <c r="E1003" s="186" t="s">
        <v>8</v>
      </c>
      <c r="F1003" s="281"/>
      <c r="G1003" s="186" t="s">
        <v>9</v>
      </c>
      <c r="H1003" s="281"/>
      <c r="I1003" s="194"/>
      <c r="J1003" s="298"/>
      <c r="K1003" s="194"/>
      <c r="L1003" s="298"/>
      <c r="M1003" s="194"/>
      <c r="N1003" s="298"/>
      <c r="O1003" s="536" t="s">
        <v>328</v>
      </c>
      <c r="P1003" s="536" t="s">
        <v>328</v>
      </c>
      <c r="Q1003" s="536" t="s">
        <v>47</v>
      </c>
      <c r="R1003" s="235" t="s">
        <v>357</v>
      </c>
      <c r="S1003" s="168" t="s">
        <v>352</v>
      </c>
    </row>
    <row r="1004" spans="1:19" ht="60.75" customHeight="1">
      <c r="A1004" s="544"/>
      <c r="B1004" s="48" t="s">
        <v>3</v>
      </c>
      <c r="C1004" s="75" t="s">
        <v>333</v>
      </c>
      <c r="D1004" s="50" t="s">
        <v>5</v>
      </c>
      <c r="E1004" s="186"/>
      <c r="F1004" s="281"/>
      <c r="G1004" s="186"/>
      <c r="H1004" s="281"/>
      <c r="I1004" s="186"/>
      <c r="J1004" s="281"/>
      <c r="K1004" s="186"/>
      <c r="L1004" s="281"/>
      <c r="M1004" s="186"/>
      <c r="N1004" s="331"/>
      <c r="O1004" s="525"/>
      <c r="P1004" s="525"/>
      <c r="Q1004" s="525"/>
      <c r="R1004" s="160" t="s">
        <v>359</v>
      </c>
      <c r="S1004" s="161" t="s">
        <v>353</v>
      </c>
    </row>
    <row r="1005" spans="6:14" ht="13.5">
      <c r="F1005" s="278"/>
      <c r="G1005" s="188"/>
      <c r="H1005" s="278"/>
      <c r="I1005" s="188"/>
      <c r="J1005" s="278"/>
      <c r="K1005" s="188"/>
      <c r="L1005" s="278"/>
      <c r="M1005" s="188"/>
      <c r="N1005" s="278"/>
    </row>
    <row r="1006" spans="1:14" ht="24">
      <c r="A1006" s="554" t="s">
        <v>599</v>
      </c>
      <c r="B1006" s="555"/>
      <c r="C1006" s="556"/>
      <c r="D1006" s="566">
        <v>612</v>
      </c>
      <c r="E1006" s="567"/>
      <c r="F1006" s="291"/>
      <c r="G1006" s="188"/>
      <c r="H1006" s="278"/>
      <c r="I1006" s="188"/>
      <c r="J1006" s="278"/>
      <c r="K1006" s="188"/>
      <c r="L1006" s="278"/>
      <c r="M1006" s="188"/>
      <c r="N1006" s="278"/>
    </row>
    <row r="1007" spans="3:14" ht="13.5">
      <c r="C1007" s="537" t="s">
        <v>146</v>
      </c>
      <c r="D1007" s="538"/>
      <c r="E1007" s="190" t="s">
        <v>53</v>
      </c>
      <c r="F1007" s="270" t="s">
        <v>609</v>
      </c>
      <c r="G1007" s="190" t="s">
        <v>214</v>
      </c>
      <c r="H1007" s="279" t="s">
        <v>51</v>
      </c>
      <c r="I1007" s="190" t="s">
        <v>215</v>
      </c>
      <c r="J1007" s="279" t="s">
        <v>49</v>
      </c>
      <c r="K1007" s="190" t="s">
        <v>216</v>
      </c>
      <c r="L1007" s="279" t="s">
        <v>612</v>
      </c>
      <c r="M1007" s="190" t="s">
        <v>217</v>
      </c>
      <c r="N1007" s="279" t="s">
        <v>610</v>
      </c>
    </row>
    <row r="1008" spans="3:14" ht="13.5">
      <c r="C1008" s="27"/>
      <c r="D1008" s="30"/>
      <c r="E1008" s="191">
        <f>SUM(E1014,E1020)</f>
        <v>0</v>
      </c>
      <c r="F1008" s="271">
        <f aca="true" t="shared" si="27" ref="F1008:N1008">SUM(F1014,F1020)</f>
        <v>0</v>
      </c>
      <c r="G1008" s="191">
        <f t="shared" si="27"/>
        <v>0</v>
      </c>
      <c r="H1008" s="314">
        <f t="shared" si="27"/>
        <v>0</v>
      </c>
      <c r="I1008" s="191">
        <f t="shared" si="27"/>
        <v>0</v>
      </c>
      <c r="J1008" s="314">
        <f t="shared" si="27"/>
        <v>0</v>
      </c>
      <c r="K1008" s="191">
        <f t="shared" si="27"/>
        <v>100</v>
      </c>
      <c r="L1008" s="314">
        <f t="shared" si="27"/>
        <v>100</v>
      </c>
      <c r="M1008" s="191">
        <f t="shared" si="27"/>
        <v>100</v>
      </c>
      <c r="N1008" s="314">
        <f t="shared" si="27"/>
        <v>100</v>
      </c>
    </row>
    <row r="1009" spans="5:16" s="32" customFormat="1" ht="14.25" thickBot="1">
      <c r="E1009" s="188"/>
      <c r="F1009" s="273"/>
      <c r="G1009" s="188"/>
      <c r="H1009" s="278"/>
      <c r="I1009" s="188"/>
      <c r="J1009" s="278"/>
      <c r="K1009" s="188"/>
      <c r="L1009" s="278"/>
      <c r="M1009" s="188"/>
      <c r="N1009" s="278"/>
      <c r="P1009" s="89"/>
    </row>
    <row r="1010" spans="1:16" s="32" customFormat="1" ht="18.75" customHeight="1" thickTop="1">
      <c r="A1010" s="607" t="s">
        <v>15</v>
      </c>
      <c r="B1010" s="608"/>
      <c r="C1010" s="479" t="s">
        <v>599</v>
      </c>
      <c r="E1010" s="188"/>
      <c r="F1010" s="273"/>
      <c r="G1010" s="188"/>
      <c r="H1010" s="278"/>
      <c r="I1010" s="188"/>
      <c r="J1010" s="278"/>
      <c r="K1010" s="188"/>
      <c r="L1010" s="278"/>
      <c r="M1010" s="188" t="s">
        <v>6</v>
      </c>
      <c r="N1010" s="278"/>
      <c r="P1010" s="89"/>
    </row>
    <row r="1011" spans="1:19" s="32" customFormat="1" ht="12.75" customHeight="1">
      <c r="A1011" s="590"/>
      <c r="B1011" s="539" t="s">
        <v>1</v>
      </c>
      <c r="C1011" s="611" t="s">
        <v>813</v>
      </c>
      <c r="D1011" s="405"/>
      <c r="E1011" s="546" t="s">
        <v>740</v>
      </c>
      <c r="F1011" s="547"/>
      <c r="G1011" s="547"/>
      <c r="H1011" s="547"/>
      <c r="I1011" s="547"/>
      <c r="J1011" s="547"/>
      <c r="K1011" s="547"/>
      <c r="L1011" s="547"/>
      <c r="M1011" s="547"/>
      <c r="N1011" s="329"/>
      <c r="O1011" s="539" t="s">
        <v>121</v>
      </c>
      <c r="P1011" s="541" t="s">
        <v>798</v>
      </c>
      <c r="Q1011" s="539" t="s">
        <v>41</v>
      </c>
      <c r="R1011" s="683" t="s">
        <v>805</v>
      </c>
      <c r="S1011" s="684"/>
    </row>
    <row r="1012" spans="1:19" s="32" customFormat="1" ht="12.75" customHeight="1">
      <c r="A1012" s="590"/>
      <c r="B1012" s="540"/>
      <c r="C1012" s="612"/>
      <c r="D1012" s="406"/>
      <c r="E1012" s="186">
        <v>18</v>
      </c>
      <c r="F1012" s="270">
        <v>18</v>
      </c>
      <c r="G1012" s="190">
        <v>19</v>
      </c>
      <c r="H1012" s="279">
        <v>19</v>
      </c>
      <c r="I1012" s="190">
        <v>20</v>
      </c>
      <c r="J1012" s="279">
        <v>20</v>
      </c>
      <c r="K1012" s="190">
        <v>21</v>
      </c>
      <c r="L1012" s="279">
        <v>21</v>
      </c>
      <c r="M1012" s="193">
        <v>22</v>
      </c>
      <c r="N1012" s="281">
        <v>22</v>
      </c>
      <c r="O1012" s="540"/>
      <c r="P1012" s="542"/>
      <c r="Q1012" s="540"/>
      <c r="R1012" s="687"/>
      <c r="S1012" s="688"/>
    </row>
    <row r="1013" spans="1:19" ht="60.75" customHeight="1">
      <c r="A1013" s="590"/>
      <c r="B1013" s="37" t="s">
        <v>2</v>
      </c>
      <c r="C1013" s="480" t="s">
        <v>814</v>
      </c>
      <c r="D1013" s="412" t="s">
        <v>4</v>
      </c>
      <c r="E1013" s="186" t="s">
        <v>8</v>
      </c>
      <c r="F1013" s="274"/>
      <c r="G1013" s="186" t="s">
        <v>9</v>
      </c>
      <c r="H1013" s="281"/>
      <c r="I1013" s="194"/>
      <c r="J1013" s="298"/>
      <c r="K1013" s="194"/>
      <c r="L1013" s="298"/>
      <c r="M1013" s="194"/>
      <c r="N1013" s="298"/>
      <c r="O1013" s="5" t="s">
        <v>126</v>
      </c>
      <c r="P1013" s="5" t="s">
        <v>819</v>
      </c>
      <c r="Q1013" s="573"/>
      <c r="R1013" s="158" t="s">
        <v>357</v>
      </c>
      <c r="S1013" s="159" t="s">
        <v>733</v>
      </c>
    </row>
    <row r="1014" spans="1:19" ht="60.75" customHeight="1" thickBot="1">
      <c r="A1014" s="591"/>
      <c r="B1014" s="414" t="s">
        <v>3</v>
      </c>
      <c r="C1014" s="481" t="s">
        <v>815</v>
      </c>
      <c r="D1014" s="412" t="s">
        <v>5</v>
      </c>
      <c r="E1014" s="186"/>
      <c r="F1014" s="274">
        <v>0</v>
      </c>
      <c r="G1014" s="186"/>
      <c r="H1014" s="281"/>
      <c r="I1014" s="186"/>
      <c r="J1014" s="281"/>
      <c r="K1014" s="186"/>
      <c r="L1014" s="281"/>
      <c r="M1014" s="186"/>
      <c r="N1014" s="331"/>
      <c r="O1014" s="51"/>
      <c r="P1014" s="93"/>
      <c r="Q1014" s="574"/>
      <c r="R1014" s="160" t="s">
        <v>359</v>
      </c>
      <c r="S1014" s="161" t="s">
        <v>734</v>
      </c>
    </row>
    <row r="1015" spans="7:14" ht="15" thickBot="1" thickTop="1">
      <c r="G1015" s="188"/>
      <c r="H1015" s="278"/>
      <c r="I1015" s="188"/>
      <c r="J1015" s="278"/>
      <c r="K1015" s="188"/>
      <c r="L1015" s="278"/>
      <c r="M1015" s="188"/>
      <c r="N1015" s="278"/>
    </row>
    <row r="1016" spans="1:14" ht="18.75" customHeight="1" thickTop="1">
      <c r="A1016" s="604" t="s">
        <v>15</v>
      </c>
      <c r="B1016" s="605"/>
      <c r="C1016" s="482" t="s">
        <v>599</v>
      </c>
      <c r="G1016" s="188"/>
      <c r="H1016" s="278"/>
      <c r="I1016" s="188"/>
      <c r="J1016" s="278"/>
      <c r="K1016" s="188"/>
      <c r="L1016" s="278"/>
      <c r="M1016" s="188" t="s">
        <v>6</v>
      </c>
      <c r="N1016" s="278"/>
    </row>
    <row r="1017" spans="1:19" ht="12.75" customHeight="1">
      <c r="A1017" s="606"/>
      <c r="B1017" s="543" t="s">
        <v>1</v>
      </c>
      <c r="C1017" s="619" t="s">
        <v>607</v>
      </c>
      <c r="D1017" s="104"/>
      <c r="E1017" s="546" t="s">
        <v>740</v>
      </c>
      <c r="F1017" s="547"/>
      <c r="G1017" s="547"/>
      <c r="H1017" s="547"/>
      <c r="I1017" s="547"/>
      <c r="J1017" s="547"/>
      <c r="K1017" s="547"/>
      <c r="L1017" s="547"/>
      <c r="M1017" s="547"/>
      <c r="N1017" s="329"/>
      <c r="O1017" s="543" t="s">
        <v>121</v>
      </c>
      <c r="P1017" s="541" t="s">
        <v>798</v>
      </c>
      <c r="Q1017" s="543" t="s">
        <v>41</v>
      </c>
      <c r="R1017" s="683" t="s">
        <v>805</v>
      </c>
      <c r="S1017" s="684"/>
    </row>
    <row r="1018" spans="1:19" ht="12.75" customHeight="1">
      <c r="A1018" s="606"/>
      <c r="B1018" s="544"/>
      <c r="C1018" s="620"/>
      <c r="D1018" s="367"/>
      <c r="E1018" s="186">
        <v>18</v>
      </c>
      <c r="F1018" s="270">
        <v>18</v>
      </c>
      <c r="G1018" s="190">
        <v>19</v>
      </c>
      <c r="H1018" s="279">
        <v>19</v>
      </c>
      <c r="I1018" s="190">
        <v>20</v>
      </c>
      <c r="J1018" s="279">
        <v>20</v>
      </c>
      <c r="K1018" s="190">
        <v>21</v>
      </c>
      <c r="L1018" s="279">
        <v>21</v>
      </c>
      <c r="M1018" s="193">
        <v>22</v>
      </c>
      <c r="N1018" s="281">
        <v>22</v>
      </c>
      <c r="O1018" s="544"/>
      <c r="P1018" s="542"/>
      <c r="Q1018" s="544"/>
      <c r="R1018" s="687"/>
      <c r="S1018" s="688"/>
    </row>
    <row r="1019" spans="1:19" ht="60.75" customHeight="1">
      <c r="A1019" s="606"/>
      <c r="B1019" s="48" t="s">
        <v>2</v>
      </c>
      <c r="C1019" s="483" t="s">
        <v>608</v>
      </c>
      <c r="D1019" s="412" t="s">
        <v>4</v>
      </c>
      <c r="E1019" s="186" t="s">
        <v>8</v>
      </c>
      <c r="F1019" s="274"/>
      <c r="G1019" s="186" t="s">
        <v>9</v>
      </c>
      <c r="H1019" s="281"/>
      <c r="I1019" s="194"/>
      <c r="J1019" s="298"/>
      <c r="K1019" s="194"/>
      <c r="L1019" s="298"/>
      <c r="M1019" s="194"/>
      <c r="N1019" s="298"/>
      <c r="O1019" s="5" t="s">
        <v>126</v>
      </c>
      <c r="P1019" s="5" t="s">
        <v>671</v>
      </c>
      <c r="Q1019" s="543"/>
      <c r="R1019" s="158" t="s">
        <v>357</v>
      </c>
      <c r="S1019" s="159"/>
    </row>
    <row r="1020" spans="1:19" ht="60.75" customHeight="1" thickBot="1">
      <c r="A1020" s="591"/>
      <c r="B1020" s="414" t="s">
        <v>3</v>
      </c>
      <c r="C1020" s="415" t="s">
        <v>56</v>
      </c>
      <c r="D1020" s="412" t="s">
        <v>5</v>
      </c>
      <c r="E1020" s="186"/>
      <c r="F1020" s="274"/>
      <c r="G1020" s="186"/>
      <c r="H1020" s="281"/>
      <c r="I1020" s="186"/>
      <c r="J1020" s="281"/>
      <c r="K1020" s="186">
        <v>100</v>
      </c>
      <c r="L1020" s="281">
        <v>100</v>
      </c>
      <c r="M1020" s="186">
        <v>100</v>
      </c>
      <c r="N1020" s="331">
        <v>100</v>
      </c>
      <c r="O1020" s="51"/>
      <c r="P1020" s="93"/>
      <c r="Q1020" s="544"/>
      <c r="R1020" s="160" t="s">
        <v>359</v>
      </c>
      <c r="S1020" s="161"/>
    </row>
    <row r="1021" spans="7:14" ht="14.25" thickTop="1">
      <c r="G1021" s="188"/>
      <c r="H1021" s="278"/>
      <c r="I1021" s="188"/>
      <c r="J1021" s="278"/>
      <c r="K1021" s="188"/>
      <c r="L1021" s="278"/>
      <c r="M1021" s="188"/>
      <c r="N1021" s="278"/>
    </row>
    <row r="1022" spans="1:14" ht="24">
      <c r="A1022" s="554" t="s">
        <v>185</v>
      </c>
      <c r="B1022" s="555"/>
      <c r="C1022" s="556"/>
      <c r="D1022" s="566">
        <v>701</v>
      </c>
      <c r="E1022" s="567"/>
      <c r="F1022" s="291"/>
      <c r="G1022" s="195"/>
      <c r="H1022" s="283"/>
      <c r="I1022" s="195"/>
      <c r="J1022" s="283"/>
      <c r="K1022" s="195"/>
      <c r="L1022" s="283"/>
      <c r="M1022" s="195"/>
      <c r="N1022" s="283"/>
    </row>
    <row r="1023" spans="3:14" ht="13.5">
      <c r="C1023" s="537" t="s">
        <v>146</v>
      </c>
      <c r="D1023" s="538"/>
      <c r="E1023" s="190" t="s">
        <v>53</v>
      </c>
      <c r="F1023" s="270" t="s">
        <v>609</v>
      </c>
      <c r="G1023" s="190" t="s">
        <v>214</v>
      </c>
      <c r="H1023" s="279" t="s">
        <v>51</v>
      </c>
      <c r="I1023" s="190" t="s">
        <v>215</v>
      </c>
      <c r="J1023" s="279" t="s">
        <v>49</v>
      </c>
      <c r="K1023" s="190" t="s">
        <v>216</v>
      </c>
      <c r="L1023" s="279" t="s">
        <v>612</v>
      </c>
      <c r="M1023" s="190" t="s">
        <v>217</v>
      </c>
      <c r="N1023" s="279" t="s">
        <v>610</v>
      </c>
    </row>
    <row r="1024" spans="3:14" ht="13.5">
      <c r="C1024" s="29"/>
      <c r="D1024" s="30"/>
      <c r="E1024" s="191">
        <f aca="true" t="shared" si="28" ref="E1024:N1024">SUM(E1029,E1035,E1041,E1047,E1053,E1059,)</f>
        <v>0</v>
      </c>
      <c r="F1024" s="271">
        <f t="shared" si="28"/>
        <v>0</v>
      </c>
      <c r="G1024" s="191">
        <f t="shared" si="28"/>
        <v>300</v>
      </c>
      <c r="H1024" s="314">
        <f t="shared" si="28"/>
        <v>300</v>
      </c>
      <c r="I1024" s="191">
        <f t="shared" si="28"/>
        <v>300</v>
      </c>
      <c r="J1024" s="314">
        <f t="shared" si="28"/>
        <v>300</v>
      </c>
      <c r="K1024" s="191">
        <f t="shared" si="28"/>
        <v>300</v>
      </c>
      <c r="L1024" s="314">
        <f t="shared" si="28"/>
        <v>300</v>
      </c>
      <c r="M1024" s="191">
        <f t="shared" si="28"/>
        <v>300</v>
      </c>
      <c r="N1024" s="314">
        <f t="shared" si="28"/>
        <v>300</v>
      </c>
    </row>
    <row r="1025" spans="1:16" s="32" customFormat="1" ht="18.75" customHeight="1">
      <c r="A1025" s="545" t="s">
        <v>15</v>
      </c>
      <c r="B1025" s="545"/>
      <c r="C1025" s="70" t="s">
        <v>185</v>
      </c>
      <c r="E1025" s="188"/>
      <c r="F1025" s="273"/>
      <c r="G1025" s="188"/>
      <c r="H1025" s="278"/>
      <c r="I1025" s="188"/>
      <c r="J1025" s="278"/>
      <c r="K1025" s="188"/>
      <c r="L1025" s="278"/>
      <c r="M1025" s="188" t="s">
        <v>6</v>
      </c>
      <c r="N1025" s="278"/>
      <c r="P1025" s="89"/>
    </row>
    <row r="1026" spans="1:19" s="32" customFormat="1" ht="12.75" customHeight="1">
      <c r="A1026" s="535"/>
      <c r="B1026" s="539" t="s">
        <v>1</v>
      </c>
      <c r="C1026" s="561" t="s">
        <v>986</v>
      </c>
      <c r="D1026" s="35"/>
      <c r="E1026" s="546" t="s">
        <v>740</v>
      </c>
      <c r="F1026" s="547"/>
      <c r="G1026" s="547"/>
      <c r="H1026" s="547"/>
      <c r="I1026" s="547"/>
      <c r="J1026" s="547"/>
      <c r="K1026" s="547"/>
      <c r="L1026" s="547"/>
      <c r="M1026" s="547"/>
      <c r="N1026" s="329"/>
      <c r="O1026" s="539" t="s">
        <v>121</v>
      </c>
      <c r="P1026" s="541" t="s">
        <v>798</v>
      </c>
      <c r="Q1026" s="539" t="s">
        <v>41</v>
      </c>
      <c r="R1026" s="683" t="s">
        <v>805</v>
      </c>
      <c r="S1026" s="684"/>
    </row>
    <row r="1027" spans="1:19" s="32" customFormat="1" ht="12.75" customHeight="1">
      <c r="A1027" s="535"/>
      <c r="B1027" s="540"/>
      <c r="C1027" s="562"/>
      <c r="D1027" s="36"/>
      <c r="E1027" s="186">
        <v>18</v>
      </c>
      <c r="F1027" s="270">
        <v>18</v>
      </c>
      <c r="G1027" s="190">
        <v>19</v>
      </c>
      <c r="H1027" s="279">
        <v>19</v>
      </c>
      <c r="I1027" s="190">
        <v>20</v>
      </c>
      <c r="J1027" s="279">
        <v>20</v>
      </c>
      <c r="K1027" s="190">
        <v>21</v>
      </c>
      <c r="L1027" s="279">
        <v>21</v>
      </c>
      <c r="M1027" s="193">
        <v>22</v>
      </c>
      <c r="N1027" s="281">
        <v>22</v>
      </c>
      <c r="O1027" s="540"/>
      <c r="P1027" s="542"/>
      <c r="Q1027" s="540"/>
      <c r="R1027" s="687"/>
      <c r="S1027" s="688"/>
    </row>
    <row r="1028" spans="1:19" ht="60.75" customHeight="1">
      <c r="A1028" s="535"/>
      <c r="B1028" s="37" t="s">
        <v>2</v>
      </c>
      <c r="C1028" s="38" t="s">
        <v>987</v>
      </c>
      <c r="D1028" s="39" t="s">
        <v>4</v>
      </c>
      <c r="E1028" s="186" t="s">
        <v>8</v>
      </c>
      <c r="F1028" s="274"/>
      <c r="G1028" s="186" t="s">
        <v>9</v>
      </c>
      <c r="H1028" s="281"/>
      <c r="I1028" s="194"/>
      <c r="J1028" s="298"/>
      <c r="K1028" s="194"/>
      <c r="L1028" s="298"/>
      <c r="M1028" s="194"/>
      <c r="N1028" s="298"/>
      <c r="O1028" s="34" t="s">
        <v>702</v>
      </c>
      <c r="P1028" s="92" t="s">
        <v>702</v>
      </c>
      <c r="Q1028" s="536" t="s">
        <v>195</v>
      </c>
      <c r="R1028" s="158" t="s">
        <v>357</v>
      </c>
      <c r="S1028" s="159"/>
    </row>
    <row r="1029" spans="1:19" ht="60.75" customHeight="1">
      <c r="A1029" s="545"/>
      <c r="B1029" s="48" t="s">
        <v>3</v>
      </c>
      <c r="C1029" s="49"/>
      <c r="D1029" s="50" t="s">
        <v>5</v>
      </c>
      <c r="E1029" s="186"/>
      <c r="F1029" s="274"/>
      <c r="G1029" s="186"/>
      <c r="H1029" s="281"/>
      <c r="I1029" s="186"/>
      <c r="J1029" s="281"/>
      <c r="K1029" s="186"/>
      <c r="L1029" s="281"/>
      <c r="M1029" s="186"/>
      <c r="N1029" s="331"/>
      <c r="O1029" s="51"/>
      <c r="P1029" s="93"/>
      <c r="Q1029" s="525"/>
      <c r="R1029" s="160" t="s">
        <v>359</v>
      </c>
      <c r="S1029" s="161"/>
    </row>
    <row r="1030" spans="7:14" ht="13.5" customHeight="1">
      <c r="G1030" s="188"/>
      <c r="H1030" s="278"/>
      <c r="I1030" s="188"/>
      <c r="J1030" s="278"/>
      <c r="K1030" s="188"/>
      <c r="L1030" s="278"/>
      <c r="M1030" s="188"/>
      <c r="N1030" s="278"/>
    </row>
    <row r="1031" spans="1:16" s="32" customFormat="1" ht="18.75" customHeight="1">
      <c r="A1031" s="545" t="s">
        <v>15</v>
      </c>
      <c r="B1031" s="545"/>
      <c r="C1031" s="70" t="s">
        <v>185</v>
      </c>
      <c r="E1031" s="188"/>
      <c r="F1031" s="273"/>
      <c r="G1031" s="188"/>
      <c r="H1031" s="278"/>
      <c r="I1031" s="188"/>
      <c r="J1031" s="278"/>
      <c r="K1031" s="188"/>
      <c r="L1031" s="278"/>
      <c r="M1031" s="188" t="s">
        <v>6</v>
      </c>
      <c r="N1031" s="278"/>
      <c r="P1031" s="89"/>
    </row>
    <row r="1032" spans="1:19" s="32" customFormat="1" ht="12.75" customHeight="1">
      <c r="A1032" s="535"/>
      <c r="B1032" s="539" t="s">
        <v>1</v>
      </c>
      <c r="C1032" s="561" t="s">
        <v>816</v>
      </c>
      <c r="D1032" s="35"/>
      <c r="E1032" s="546" t="s">
        <v>740</v>
      </c>
      <c r="F1032" s="547"/>
      <c r="G1032" s="547"/>
      <c r="H1032" s="547"/>
      <c r="I1032" s="547"/>
      <c r="J1032" s="547"/>
      <c r="K1032" s="547"/>
      <c r="L1032" s="547"/>
      <c r="M1032" s="547"/>
      <c r="N1032" s="329"/>
      <c r="O1032" s="539" t="s">
        <v>121</v>
      </c>
      <c r="P1032" s="541" t="s">
        <v>798</v>
      </c>
      <c r="Q1032" s="539" t="s">
        <v>41</v>
      </c>
      <c r="R1032" s="683" t="s">
        <v>805</v>
      </c>
      <c r="S1032" s="684"/>
    </row>
    <row r="1033" spans="1:19" s="32" customFormat="1" ht="12.75" customHeight="1">
      <c r="A1033" s="535"/>
      <c r="B1033" s="540"/>
      <c r="C1033" s="562"/>
      <c r="D1033" s="36"/>
      <c r="E1033" s="186">
        <v>18</v>
      </c>
      <c r="F1033" s="270">
        <v>18</v>
      </c>
      <c r="G1033" s="190">
        <v>19</v>
      </c>
      <c r="H1033" s="279">
        <v>19</v>
      </c>
      <c r="I1033" s="190">
        <v>20</v>
      </c>
      <c r="J1033" s="279">
        <v>20</v>
      </c>
      <c r="K1033" s="190">
        <v>21</v>
      </c>
      <c r="L1033" s="279">
        <v>21</v>
      </c>
      <c r="M1033" s="193">
        <v>22</v>
      </c>
      <c r="N1033" s="281">
        <v>22</v>
      </c>
      <c r="O1033" s="540"/>
      <c r="P1033" s="542"/>
      <c r="Q1033" s="540"/>
      <c r="R1033" s="687"/>
      <c r="S1033" s="688"/>
    </row>
    <row r="1034" spans="1:19" ht="60.75" customHeight="1">
      <c r="A1034" s="535"/>
      <c r="B1034" s="37" t="s">
        <v>2</v>
      </c>
      <c r="C1034" s="10" t="s">
        <v>817</v>
      </c>
      <c r="D1034" s="50" t="s">
        <v>4</v>
      </c>
      <c r="E1034" s="158" t="s">
        <v>8</v>
      </c>
      <c r="F1034" s="274"/>
      <c r="G1034" s="156" t="s">
        <v>9</v>
      </c>
      <c r="H1034" s="281" t="s">
        <v>8</v>
      </c>
      <c r="I1034" s="194"/>
      <c r="J1034" s="298"/>
      <c r="K1034" s="194"/>
      <c r="L1034" s="298"/>
      <c r="M1034" s="194"/>
      <c r="N1034" s="298"/>
      <c r="O1034" s="5" t="s">
        <v>538</v>
      </c>
      <c r="P1034" s="5" t="s">
        <v>819</v>
      </c>
      <c r="Q1034" s="573" t="s">
        <v>42</v>
      </c>
      <c r="R1034" s="158" t="s">
        <v>357</v>
      </c>
      <c r="S1034" s="182" t="s">
        <v>548</v>
      </c>
    </row>
    <row r="1035" spans="1:19" ht="60.75" customHeight="1">
      <c r="A1035" s="545"/>
      <c r="B1035" s="48" t="s">
        <v>3</v>
      </c>
      <c r="C1035" s="75" t="s">
        <v>818</v>
      </c>
      <c r="D1035" s="50" t="s">
        <v>5</v>
      </c>
      <c r="E1035" s="186"/>
      <c r="F1035" s="274"/>
      <c r="G1035" s="186"/>
      <c r="H1035" s="281"/>
      <c r="I1035" s="186"/>
      <c r="J1035" s="281"/>
      <c r="K1035" s="186"/>
      <c r="L1035" s="281"/>
      <c r="M1035" s="186"/>
      <c r="N1035" s="331"/>
      <c r="O1035" s="51"/>
      <c r="P1035" s="93"/>
      <c r="Q1035" s="574"/>
      <c r="R1035" s="160" t="s">
        <v>359</v>
      </c>
      <c r="S1035" s="183" t="s">
        <v>549</v>
      </c>
    </row>
    <row r="1036" spans="7:14" ht="13.5">
      <c r="G1036" s="188"/>
      <c r="H1036" s="278"/>
      <c r="I1036" s="188"/>
      <c r="J1036" s="278"/>
      <c r="K1036" s="188"/>
      <c r="L1036" s="278"/>
      <c r="M1036" s="188"/>
      <c r="N1036" s="278"/>
    </row>
    <row r="1037" spans="1:16" s="32" customFormat="1" ht="18.75" customHeight="1">
      <c r="A1037" s="545" t="s">
        <v>15</v>
      </c>
      <c r="B1037" s="545"/>
      <c r="C1037" s="70" t="s">
        <v>185</v>
      </c>
      <c r="E1037" s="188"/>
      <c r="F1037" s="273"/>
      <c r="G1037" s="188"/>
      <c r="H1037" s="278"/>
      <c r="I1037" s="188"/>
      <c r="J1037" s="278"/>
      <c r="K1037" s="188"/>
      <c r="L1037" s="278"/>
      <c r="M1037" s="188" t="s">
        <v>6</v>
      </c>
      <c r="N1037" s="278"/>
      <c r="P1037" s="89"/>
    </row>
    <row r="1038" spans="1:19" s="32" customFormat="1" ht="12.75" customHeight="1">
      <c r="A1038" s="535"/>
      <c r="B1038" s="539" t="s">
        <v>1</v>
      </c>
      <c r="C1038" s="561" t="s">
        <v>317</v>
      </c>
      <c r="D1038" s="35"/>
      <c r="E1038" s="546" t="s">
        <v>740</v>
      </c>
      <c r="F1038" s="547"/>
      <c r="G1038" s="547"/>
      <c r="H1038" s="547"/>
      <c r="I1038" s="547"/>
      <c r="J1038" s="547"/>
      <c r="K1038" s="547"/>
      <c r="L1038" s="547"/>
      <c r="M1038" s="547"/>
      <c r="N1038" s="329"/>
      <c r="O1038" s="539" t="s">
        <v>121</v>
      </c>
      <c r="P1038" s="541" t="s">
        <v>798</v>
      </c>
      <c r="Q1038" s="539" t="s">
        <v>41</v>
      </c>
      <c r="R1038" s="603" t="s">
        <v>805</v>
      </c>
      <c r="S1038" s="603"/>
    </row>
    <row r="1039" spans="1:19" s="32" customFormat="1" ht="12.75" customHeight="1">
      <c r="A1039" s="535"/>
      <c r="B1039" s="540"/>
      <c r="C1039" s="562"/>
      <c r="D1039" s="36"/>
      <c r="E1039" s="186">
        <v>18</v>
      </c>
      <c r="F1039" s="270">
        <v>18</v>
      </c>
      <c r="G1039" s="190">
        <v>19</v>
      </c>
      <c r="H1039" s="279">
        <v>19</v>
      </c>
      <c r="I1039" s="190">
        <v>20</v>
      </c>
      <c r="J1039" s="279">
        <v>20</v>
      </c>
      <c r="K1039" s="190">
        <v>21</v>
      </c>
      <c r="L1039" s="279">
        <v>21</v>
      </c>
      <c r="M1039" s="193">
        <v>22</v>
      </c>
      <c r="N1039" s="281">
        <v>22</v>
      </c>
      <c r="O1039" s="540"/>
      <c r="P1039" s="542"/>
      <c r="Q1039" s="540"/>
      <c r="R1039" s="603"/>
      <c r="S1039" s="603"/>
    </row>
    <row r="1040" spans="1:19" s="32" customFormat="1" ht="60.75" customHeight="1">
      <c r="A1040" s="535"/>
      <c r="B1040" s="37" t="s">
        <v>2</v>
      </c>
      <c r="C1040" s="38" t="s">
        <v>318</v>
      </c>
      <c r="D1040" s="39" t="s">
        <v>4</v>
      </c>
      <c r="E1040" s="186" t="s">
        <v>8</v>
      </c>
      <c r="F1040" s="274"/>
      <c r="G1040" s="186" t="s">
        <v>9</v>
      </c>
      <c r="H1040" s="281"/>
      <c r="I1040" s="194"/>
      <c r="J1040" s="298"/>
      <c r="K1040" s="194"/>
      <c r="L1040" s="298"/>
      <c r="M1040" s="194"/>
      <c r="N1040" s="298"/>
      <c r="O1040" s="34" t="s">
        <v>445</v>
      </c>
      <c r="P1040" s="92" t="s">
        <v>445</v>
      </c>
      <c r="Q1040" s="539"/>
      <c r="R1040" s="235" t="s">
        <v>357</v>
      </c>
      <c r="S1040" s="220" t="s">
        <v>926</v>
      </c>
    </row>
    <row r="1041" spans="1:19" s="32" customFormat="1" ht="60.75" customHeight="1">
      <c r="A1041" s="535"/>
      <c r="B1041" s="37" t="s">
        <v>3</v>
      </c>
      <c r="C1041" s="38" t="s">
        <v>319</v>
      </c>
      <c r="D1041" s="39" t="s">
        <v>5</v>
      </c>
      <c r="E1041" s="186"/>
      <c r="F1041" s="274"/>
      <c r="G1041" s="186">
        <v>300</v>
      </c>
      <c r="H1041" s="281">
        <v>300</v>
      </c>
      <c r="I1041" s="186">
        <v>300</v>
      </c>
      <c r="J1041" s="281">
        <v>300</v>
      </c>
      <c r="K1041" s="186">
        <v>300</v>
      </c>
      <c r="L1041" s="281">
        <v>300</v>
      </c>
      <c r="M1041" s="186">
        <v>300</v>
      </c>
      <c r="N1041" s="331">
        <v>300</v>
      </c>
      <c r="O1041" s="36"/>
      <c r="P1041" s="93"/>
      <c r="Q1041" s="540"/>
      <c r="R1041" s="160" t="s">
        <v>359</v>
      </c>
      <c r="S1041" s="161" t="s">
        <v>927</v>
      </c>
    </row>
    <row r="1042" spans="1:16" s="32" customFormat="1" ht="13.5">
      <c r="A1042" s="62"/>
      <c r="B1042" s="69"/>
      <c r="C1042" s="44"/>
      <c r="D1042" s="45"/>
      <c r="E1042" s="195"/>
      <c r="F1042" s="272"/>
      <c r="G1042" s="195"/>
      <c r="H1042" s="283"/>
      <c r="I1042" s="195"/>
      <c r="J1042" s="283"/>
      <c r="K1042" s="195"/>
      <c r="L1042" s="283"/>
      <c r="M1042" s="195"/>
      <c r="N1042" s="283"/>
      <c r="P1042" s="89"/>
    </row>
    <row r="1043" spans="1:16" s="32" customFormat="1" ht="18.75" customHeight="1">
      <c r="A1043" s="535" t="s">
        <v>15</v>
      </c>
      <c r="B1043" s="535"/>
      <c r="C1043" s="70" t="s">
        <v>185</v>
      </c>
      <c r="E1043" s="188"/>
      <c r="F1043" s="273"/>
      <c r="G1043" s="188"/>
      <c r="H1043" s="278"/>
      <c r="I1043" s="188"/>
      <c r="J1043" s="278"/>
      <c r="K1043" s="188"/>
      <c r="L1043" s="278"/>
      <c r="M1043" s="188" t="s">
        <v>6</v>
      </c>
      <c r="N1043" s="278"/>
      <c r="P1043" s="89"/>
    </row>
    <row r="1044" spans="1:19" s="32" customFormat="1" ht="12.75" customHeight="1">
      <c r="A1044" s="535"/>
      <c r="B1044" s="539" t="s">
        <v>1</v>
      </c>
      <c r="C1044" s="539" t="s">
        <v>185</v>
      </c>
      <c r="D1044" s="35"/>
      <c r="E1044" s="546" t="s">
        <v>740</v>
      </c>
      <c r="F1044" s="547"/>
      <c r="G1044" s="547"/>
      <c r="H1044" s="547"/>
      <c r="I1044" s="547"/>
      <c r="J1044" s="547"/>
      <c r="K1044" s="547"/>
      <c r="L1044" s="547"/>
      <c r="M1044" s="547"/>
      <c r="N1044" s="329"/>
      <c r="O1044" s="539" t="s">
        <v>121</v>
      </c>
      <c r="P1044" s="541" t="s">
        <v>798</v>
      </c>
      <c r="Q1044" s="539" t="s">
        <v>41</v>
      </c>
      <c r="R1044" s="603" t="s">
        <v>805</v>
      </c>
      <c r="S1044" s="603"/>
    </row>
    <row r="1045" spans="1:19" s="32" customFormat="1" ht="12.75" customHeight="1">
      <c r="A1045" s="535"/>
      <c r="B1045" s="540"/>
      <c r="C1045" s="540"/>
      <c r="D1045" s="36"/>
      <c r="E1045" s="186">
        <v>18</v>
      </c>
      <c r="F1045" s="270">
        <v>18</v>
      </c>
      <c r="G1045" s="190">
        <v>19</v>
      </c>
      <c r="H1045" s="279">
        <v>19</v>
      </c>
      <c r="I1045" s="190">
        <v>20</v>
      </c>
      <c r="J1045" s="279">
        <v>20</v>
      </c>
      <c r="K1045" s="190">
        <v>21</v>
      </c>
      <c r="L1045" s="279">
        <v>21</v>
      </c>
      <c r="M1045" s="193">
        <v>22</v>
      </c>
      <c r="N1045" s="281">
        <v>22</v>
      </c>
      <c r="O1045" s="540"/>
      <c r="P1045" s="542"/>
      <c r="Q1045" s="540"/>
      <c r="R1045" s="603"/>
      <c r="S1045" s="603"/>
    </row>
    <row r="1046" spans="1:19" ht="60.75" customHeight="1">
      <c r="A1046" s="535"/>
      <c r="B1046" s="37" t="s">
        <v>2</v>
      </c>
      <c r="C1046" s="38" t="s">
        <v>699</v>
      </c>
      <c r="D1046" s="39" t="s">
        <v>4</v>
      </c>
      <c r="E1046" s="186" t="s">
        <v>8</v>
      </c>
      <c r="F1046" s="274"/>
      <c r="G1046" s="186" t="s">
        <v>9</v>
      </c>
      <c r="H1046" s="281"/>
      <c r="I1046" s="194"/>
      <c r="J1046" s="298"/>
      <c r="K1046" s="194"/>
      <c r="L1046" s="298"/>
      <c r="M1046" s="194"/>
      <c r="N1046" s="298"/>
      <c r="O1046" s="6" t="s">
        <v>134</v>
      </c>
      <c r="P1046" s="6" t="s">
        <v>916</v>
      </c>
      <c r="Q1046" s="543"/>
      <c r="R1046" s="235" t="s">
        <v>357</v>
      </c>
      <c r="S1046" s="220" t="s">
        <v>782</v>
      </c>
    </row>
    <row r="1047" spans="1:19" ht="60.75" customHeight="1">
      <c r="A1047" s="545"/>
      <c r="B1047" s="48" t="s">
        <v>3</v>
      </c>
      <c r="C1047" s="7" t="s">
        <v>147</v>
      </c>
      <c r="D1047" s="50" t="s">
        <v>5</v>
      </c>
      <c r="E1047" s="186"/>
      <c r="F1047" s="274"/>
      <c r="G1047" s="186"/>
      <c r="H1047" s="281"/>
      <c r="I1047" s="186"/>
      <c r="J1047" s="281"/>
      <c r="K1047" s="186"/>
      <c r="L1047" s="281"/>
      <c r="M1047" s="186"/>
      <c r="N1047" s="331"/>
      <c r="O1047" s="51"/>
      <c r="P1047" s="93"/>
      <c r="Q1047" s="544"/>
      <c r="R1047" s="160" t="s">
        <v>359</v>
      </c>
      <c r="S1047" s="161"/>
    </row>
    <row r="1048" spans="1:16" ht="13.5">
      <c r="A1048" s="54"/>
      <c r="B1048" s="55"/>
      <c r="C1048" s="56"/>
      <c r="D1048" s="57"/>
      <c r="E1048" s="195"/>
      <c r="F1048" s="272"/>
      <c r="G1048" s="195"/>
      <c r="H1048" s="283"/>
      <c r="I1048" s="195"/>
      <c r="J1048" s="283"/>
      <c r="K1048" s="195"/>
      <c r="L1048" s="283"/>
      <c r="M1048" s="195"/>
      <c r="N1048" s="283"/>
      <c r="O1048" s="27"/>
      <c r="P1048" s="90"/>
    </row>
    <row r="1049" spans="1:16" s="32" customFormat="1" ht="18" customHeight="1">
      <c r="A1049" s="545" t="s">
        <v>15</v>
      </c>
      <c r="B1049" s="545"/>
      <c r="C1049" s="70" t="s">
        <v>185</v>
      </c>
      <c r="E1049" s="188"/>
      <c r="F1049" s="273"/>
      <c r="G1049" s="188"/>
      <c r="H1049" s="278"/>
      <c r="I1049" s="188"/>
      <c r="J1049" s="278"/>
      <c r="K1049" s="188"/>
      <c r="L1049" s="278"/>
      <c r="M1049" s="188" t="s">
        <v>6</v>
      </c>
      <c r="N1049" s="278"/>
      <c r="P1049" s="89"/>
    </row>
    <row r="1050" spans="1:19" s="32" customFormat="1" ht="12.75" customHeight="1">
      <c r="A1050" s="535"/>
      <c r="B1050" s="539" t="s">
        <v>1</v>
      </c>
      <c r="C1050" s="539" t="s">
        <v>789</v>
      </c>
      <c r="D1050" s="35"/>
      <c r="E1050" s="546" t="s">
        <v>740</v>
      </c>
      <c r="F1050" s="547"/>
      <c r="G1050" s="547"/>
      <c r="H1050" s="547"/>
      <c r="I1050" s="547"/>
      <c r="J1050" s="547"/>
      <c r="K1050" s="547"/>
      <c r="L1050" s="547"/>
      <c r="M1050" s="547"/>
      <c r="N1050" s="329"/>
      <c r="O1050" s="539" t="s">
        <v>121</v>
      </c>
      <c r="P1050" s="541" t="s">
        <v>798</v>
      </c>
      <c r="Q1050" s="539" t="s">
        <v>41</v>
      </c>
      <c r="R1050" s="603" t="s">
        <v>805</v>
      </c>
      <c r="S1050" s="603"/>
    </row>
    <row r="1051" spans="1:19" s="32" customFormat="1" ht="12.75" customHeight="1">
      <c r="A1051" s="535"/>
      <c r="B1051" s="540"/>
      <c r="C1051" s="540"/>
      <c r="D1051" s="36"/>
      <c r="E1051" s="186">
        <v>18</v>
      </c>
      <c r="F1051" s="270">
        <v>18</v>
      </c>
      <c r="G1051" s="190">
        <v>19</v>
      </c>
      <c r="H1051" s="279">
        <v>19</v>
      </c>
      <c r="I1051" s="190">
        <v>20</v>
      </c>
      <c r="J1051" s="279">
        <v>20</v>
      </c>
      <c r="K1051" s="190">
        <v>21</v>
      </c>
      <c r="L1051" s="279">
        <v>21</v>
      </c>
      <c r="M1051" s="193">
        <v>22</v>
      </c>
      <c r="N1051" s="281">
        <v>22</v>
      </c>
      <c r="O1051" s="540"/>
      <c r="P1051" s="542"/>
      <c r="Q1051" s="540"/>
      <c r="R1051" s="603"/>
      <c r="S1051" s="603"/>
    </row>
    <row r="1052" spans="1:19" ht="49.5" customHeight="1">
      <c r="A1052" s="535"/>
      <c r="B1052" s="37" t="s">
        <v>2</v>
      </c>
      <c r="C1052" s="38" t="s">
        <v>1001</v>
      </c>
      <c r="D1052" s="39" t="s">
        <v>4</v>
      </c>
      <c r="E1052" s="186" t="s">
        <v>8</v>
      </c>
      <c r="F1052" s="274"/>
      <c r="G1052" s="186" t="s">
        <v>9</v>
      </c>
      <c r="H1052" s="281"/>
      <c r="I1052" s="194"/>
      <c r="J1052" s="298"/>
      <c r="K1052" s="194"/>
      <c r="L1052" s="298"/>
      <c r="M1052" s="194"/>
      <c r="N1052" s="298"/>
      <c r="O1052" s="5" t="s">
        <v>135</v>
      </c>
      <c r="P1052" s="5" t="s">
        <v>1003</v>
      </c>
      <c r="Q1052" s="543"/>
      <c r="R1052" s="235" t="s">
        <v>357</v>
      </c>
      <c r="S1052" s="220" t="s">
        <v>784</v>
      </c>
    </row>
    <row r="1053" spans="1:19" ht="49.5" customHeight="1">
      <c r="A1053" s="545"/>
      <c r="B1053" s="48" t="s">
        <v>3</v>
      </c>
      <c r="C1053" s="49" t="s">
        <v>1002</v>
      </c>
      <c r="D1053" s="50" t="s">
        <v>5</v>
      </c>
      <c r="E1053" s="186"/>
      <c r="F1053" s="274"/>
      <c r="G1053" s="186"/>
      <c r="H1053" s="281"/>
      <c r="I1053" s="186"/>
      <c r="J1053" s="281"/>
      <c r="K1053" s="186"/>
      <c r="L1053" s="281"/>
      <c r="M1053" s="186"/>
      <c r="N1053" s="331"/>
      <c r="O1053" s="51"/>
      <c r="P1053" s="93"/>
      <c r="Q1053" s="544"/>
      <c r="R1053" s="160" t="s">
        <v>359</v>
      </c>
      <c r="S1053" s="161"/>
    </row>
    <row r="1054" spans="7:14" ht="13.5">
      <c r="G1054" s="188"/>
      <c r="H1054" s="278"/>
      <c r="I1054" s="188"/>
      <c r="J1054" s="278"/>
      <c r="K1054" s="188"/>
      <c r="L1054" s="278"/>
      <c r="M1054" s="188"/>
      <c r="N1054" s="278"/>
    </row>
    <row r="1055" spans="1:16" s="32" customFormat="1" ht="18.75" customHeight="1">
      <c r="A1055" s="545" t="s">
        <v>15</v>
      </c>
      <c r="B1055" s="545"/>
      <c r="C1055" s="70" t="s">
        <v>185</v>
      </c>
      <c r="E1055" s="188"/>
      <c r="F1055" s="273"/>
      <c r="G1055" s="188"/>
      <c r="H1055" s="278"/>
      <c r="I1055" s="188"/>
      <c r="J1055" s="278"/>
      <c r="K1055" s="188"/>
      <c r="L1055" s="278"/>
      <c r="M1055" s="188" t="s">
        <v>6</v>
      </c>
      <c r="N1055" s="278"/>
      <c r="P1055" s="89"/>
    </row>
    <row r="1056" spans="1:19" s="32" customFormat="1" ht="12.75" customHeight="1">
      <c r="A1056" s="535"/>
      <c r="B1056" s="539" t="s">
        <v>1</v>
      </c>
      <c r="C1056" s="539" t="s">
        <v>875</v>
      </c>
      <c r="D1056" s="35"/>
      <c r="E1056" s="546" t="s">
        <v>740</v>
      </c>
      <c r="F1056" s="547"/>
      <c r="G1056" s="547"/>
      <c r="H1056" s="547"/>
      <c r="I1056" s="547"/>
      <c r="J1056" s="547"/>
      <c r="K1056" s="547"/>
      <c r="L1056" s="547"/>
      <c r="M1056" s="547"/>
      <c r="N1056" s="329"/>
      <c r="O1056" s="539" t="s">
        <v>121</v>
      </c>
      <c r="P1056" s="541" t="s">
        <v>798</v>
      </c>
      <c r="Q1056" s="539" t="s">
        <v>41</v>
      </c>
      <c r="R1056" s="603" t="s">
        <v>805</v>
      </c>
      <c r="S1056" s="603"/>
    </row>
    <row r="1057" spans="1:19" s="32" customFormat="1" ht="12.75" customHeight="1">
      <c r="A1057" s="535"/>
      <c r="B1057" s="540"/>
      <c r="C1057" s="540"/>
      <c r="D1057" s="36"/>
      <c r="E1057" s="186">
        <v>18</v>
      </c>
      <c r="F1057" s="270">
        <v>18</v>
      </c>
      <c r="G1057" s="190">
        <v>19</v>
      </c>
      <c r="H1057" s="279">
        <v>19</v>
      </c>
      <c r="I1057" s="190">
        <v>20</v>
      </c>
      <c r="J1057" s="279">
        <v>20</v>
      </c>
      <c r="K1057" s="190">
        <v>21</v>
      </c>
      <c r="L1057" s="279">
        <v>21</v>
      </c>
      <c r="M1057" s="193">
        <v>22</v>
      </c>
      <c r="N1057" s="281">
        <v>22</v>
      </c>
      <c r="O1057" s="540"/>
      <c r="P1057" s="542"/>
      <c r="Q1057" s="540"/>
      <c r="R1057" s="603"/>
      <c r="S1057" s="603"/>
    </row>
    <row r="1058" spans="1:19" ht="60.75" customHeight="1">
      <c r="A1058" s="535"/>
      <c r="B1058" s="37" t="s">
        <v>2</v>
      </c>
      <c r="C1058" s="38" t="s">
        <v>253</v>
      </c>
      <c r="D1058" s="39" t="s">
        <v>4</v>
      </c>
      <c r="E1058" s="186" t="s">
        <v>8</v>
      </c>
      <c r="F1058" s="274"/>
      <c r="G1058" s="186" t="s">
        <v>9</v>
      </c>
      <c r="H1058" s="281"/>
      <c r="I1058" s="194"/>
      <c r="J1058" s="298"/>
      <c r="K1058" s="194"/>
      <c r="L1058" s="298"/>
      <c r="M1058" s="194"/>
      <c r="N1058" s="298"/>
      <c r="O1058" s="5" t="s">
        <v>133</v>
      </c>
      <c r="P1058" s="5" t="s">
        <v>881</v>
      </c>
      <c r="Q1058" s="543"/>
      <c r="R1058" s="235" t="s">
        <v>357</v>
      </c>
      <c r="S1058" s="220" t="s">
        <v>783</v>
      </c>
    </row>
    <row r="1059" spans="1:19" ht="60.75" customHeight="1">
      <c r="A1059" s="545"/>
      <c r="B1059" s="48" t="s">
        <v>3</v>
      </c>
      <c r="C1059" s="49" t="s">
        <v>880</v>
      </c>
      <c r="D1059" s="50" t="s">
        <v>5</v>
      </c>
      <c r="E1059" s="186"/>
      <c r="F1059" s="274"/>
      <c r="G1059" s="186"/>
      <c r="H1059" s="281"/>
      <c r="I1059" s="186"/>
      <c r="J1059" s="281"/>
      <c r="K1059" s="186"/>
      <c r="L1059" s="281"/>
      <c r="M1059" s="186"/>
      <c r="N1059" s="331"/>
      <c r="O1059" s="51"/>
      <c r="P1059" s="93"/>
      <c r="Q1059" s="544"/>
      <c r="R1059" s="160" t="s">
        <v>359</v>
      </c>
      <c r="S1059" s="161"/>
    </row>
    <row r="1060" spans="7:14" ht="13.5">
      <c r="G1060" s="188"/>
      <c r="H1060" s="278"/>
      <c r="I1060" s="188"/>
      <c r="J1060" s="278"/>
      <c r="K1060" s="188"/>
      <c r="L1060" s="278"/>
      <c r="M1060" s="188"/>
      <c r="N1060" s="278"/>
    </row>
    <row r="1061" spans="1:14" ht="24">
      <c r="A1061" s="554" t="s">
        <v>701</v>
      </c>
      <c r="B1061" s="555"/>
      <c r="C1061" s="556"/>
      <c r="D1061" s="566" t="s">
        <v>208</v>
      </c>
      <c r="E1061" s="567"/>
      <c r="F1061" s="291"/>
      <c r="G1061" s="195"/>
      <c r="H1061" s="283"/>
      <c r="I1061" s="195"/>
      <c r="J1061" s="283"/>
      <c r="K1061" s="195"/>
      <c r="L1061" s="283"/>
      <c r="M1061" s="195"/>
      <c r="N1061" s="283"/>
    </row>
    <row r="1062" spans="3:14" ht="13.5">
      <c r="C1062" s="537" t="s">
        <v>146</v>
      </c>
      <c r="D1062" s="538"/>
      <c r="E1062" s="190" t="s">
        <v>53</v>
      </c>
      <c r="F1062" s="270" t="s">
        <v>609</v>
      </c>
      <c r="G1062" s="190" t="s">
        <v>214</v>
      </c>
      <c r="H1062" s="279" t="s">
        <v>51</v>
      </c>
      <c r="I1062" s="190" t="s">
        <v>215</v>
      </c>
      <c r="J1062" s="279" t="s">
        <v>49</v>
      </c>
      <c r="K1062" s="190" t="s">
        <v>216</v>
      </c>
      <c r="L1062" s="279" t="s">
        <v>612</v>
      </c>
      <c r="M1062" s="190" t="s">
        <v>217</v>
      </c>
      <c r="N1062" s="279" t="s">
        <v>610</v>
      </c>
    </row>
    <row r="1063" spans="3:14" ht="13.5">
      <c r="C1063" s="29"/>
      <c r="D1063" s="30"/>
      <c r="E1063" s="191">
        <f aca="true" t="shared" si="29" ref="E1063:N1063">SUM(E1068,E1074)</f>
        <v>0</v>
      </c>
      <c r="F1063" s="271">
        <f t="shared" si="29"/>
        <v>0</v>
      </c>
      <c r="G1063" s="191">
        <f t="shared" si="29"/>
        <v>0</v>
      </c>
      <c r="H1063" s="314">
        <f t="shared" si="29"/>
        <v>0</v>
      </c>
      <c r="I1063" s="191">
        <f t="shared" si="29"/>
        <v>0</v>
      </c>
      <c r="J1063" s="314">
        <f t="shared" si="29"/>
        <v>0</v>
      </c>
      <c r="K1063" s="191">
        <f t="shared" si="29"/>
        <v>0</v>
      </c>
      <c r="L1063" s="314">
        <f t="shared" si="29"/>
        <v>0</v>
      </c>
      <c r="M1063" s="191">
        <f t="shared" si="29"/>
        <v>0</v>
      </c>
      <c r="N1063" s="314">
        <f t="shared" si="29"/>
        <v>0</v>
      </c>
    </row>
    <row r="1064" spans="1:16" s="32" customFormat="1" ht="18.75" customHeight="1">
      <c r="A1064" s="545" t="s">
        <v>15</v>
      </c>
      <c r="B1064" s="545"/>
      <c r="C1064" s="47" t="s">
        <v>701</v>
      </c>
      <c r="E1064" s="188"/>
      <c r="F1064" s="273"/>
      <c r="G1064" s="188"/>
      <c r="H1064" s="278"/>
      <c r="I1064" s="188"/>
      <c r="J1064" s="278"/>
      <c r="K1064" s="188"/>
      <c r="L1064" s="278"/>
      <c r="M1064" s="188" t="s">
        <v>6</v>
      </c>
      <c r="N1064" s="278"/>
      <c r="P1064" s="89"/>
    </row>
    <row r="1065" spans="1:19" s="32" customFormat="1" ht="12.75" customHeight="1">
      <c r="A1065" s="535"/>
      <c r="B1065" s="539" t="s">
        <v>1</v>
      </c>
      <c r="C1065" s="539" t="s">
        <v>185</v>
      </c>
      <c r="D1065" s="35"/>
      <c r="E1065" s="546" t="s">
        <v>740</v>
      </c>
      <c r="F1065" s="547"/>
      <c r="G1065" s="547"/>
      <c r="H1065" s="547"/>
      <c r="I1065" s="547"/>
      <c r="J1065" s="547"/>
      <c r="K1065" s="547"/>
      <c r="L1065" s="547"/>
      <c r="M1065" s="547"/>
      <c r="N1065" s="329"/>
      <c r="O1065" s="539" t="s">
        <v>121</v>
      </c>
      <c r="P1065" s="541" t="s">
        <v>798</v>
      </c>
      <c r="Q1065" s="539" t="s">
        <v>41</v>
      </c>
      <c r="R1065" s="683" t="s">
        <v>805</v>
      </c>
      <c r="S1065" s="684"/>
    </row>
    <row r="1066" spans="1:19" s="32" customFormat="1" ht="12.75" customHeight="1">
      <c r="A1066" s="535"/>
      <c r="B1066" s="540"/>
      <c r="C1066" s="540"/>
      <c r="D1066" s="36"/>
      <c r="E1066" s="186">
        <v>18</v>
      </c>
      <c r="F1066" s="270">
        <v>18</v>
      </c>
      <c r="G1066" s="190">
        <v>19</v>
      </c>
      <c r="H1066" s="279">
        <v>19</v>
      </c>
      <c r="I1066" s="190">
        <v>20</v>
      </c>
      <c r="J1066" s="279">
        <v>20</v>
      </c>
      <c r="K1066" s="190">
        <v>21</v>
      </c>
      <c r="L1066" s="279">
        <v>21</v>
      </c>
      <c r="M1066" s="193">
        <v>22</v>
      </c>
      <c r="N1066" s="281">
        <v>22</v>
      </c>
      <c r="O1066" s="540"/>
      <c r="P1066" s="542"/>
      <c r="Q1066" s="540"/>
      <c r="R1066" s="690"/>
      <c r="S1066" s="691"/>
    </row>
    <row r="1067" spans="1:19" ht="60.75" customHeight="1">
      <c r="A1067" s="535"/>
      <c r="B1067" s="37" t="s">
        <v>2</v>
      </c>
      <c r="C1067" s="38" t="s">
        <v>325</v>
      </c>
      <c r="D1067" s="39" t="s">
        <v>4</v>
      </c>
      <c r="E1067" s="186" t="s">
        <v>8</v>
      </c>
      <c r="F1067" s="274"/>
      <c r="G1067" s="186" t="s">
        <v>9</v>
      </c>
      <c r="H1067" s="281"/>
      <c r="I1067" s="194"/>
      <c r="J1067" s="298"/>
      <c r="K1067" s="194"/>
      <c r="L1067" s="298"/>
      <c r="M1067" s="194"/>
      <c r="N1067" s="298"/>
      <c r="O1067" s="5" t="s">
        <v>761</v>
      </c>
      <c r="P1067" s="5" t="s">
        <v>328</v>
      </c>
      <c r="Q1067" s="532" t="s">
        <v>44</v>
      </c>
      <c r="R1067" s="158" t="s">
        <v>357</v>
      </c>
      <c r="S1067" s="162" t="s">
        <v>568</v>
      </c>
    </row>
    <row r="1068" spans="1:19" ht="60.75" customHeight="1">
      <c r="A1068" s="545"/>
      <c r="B1068" s="48" t="s">
        <v>3</v>
      </c>
      <c r="C1068" s="49" t="s">
        <v>326</v>
      </c>
      <c r="D1068" s="50" t="s">
        <v>5</v>
      </c>
      <c r="E1068" s="186"/>
      <c r="F1068" s="274"/>
      <c r="G1068" s="186"/>
      <c r="H1068" s="281"/>
      <c r="I1068" s="186"/>
      <c r="J1068" s="281"/>
      <c r="K1068" s="186"/>
      <c r="L1068" s="281"/>
      <c r="M1068" s="186"/>
      <c r="N1068" s="331"/>
      <c r="O1068" s="51"/>
      <c r="P1068" s="93"/>
      <c r="Q1068" s="521"/>
      <c r="R1068" s="160" t="s">
        <v>359</v>
      </c>
      <c r="S1068" s="161" t="s">
        <v>569</v>
      </c>
    </row>
    <row r="1069" spans="7:14" ht="13.5">
      <c r="G1069" s="188"/>
      <c r="H1069" s="278"/>
      <c r="I1069" s="188"/>
      <c r="J1069" s="278"/>
      <c r="K1069" s="188"/>
      <c r="L1069" s="278"/>
      <c r="M1069" s="188"/>
      <c r="N1069" s="278"/>
    </row>
    <row r="1070" spans="1:16" s="32" customFormat="1" ht="18.75" customHeight="1">
      <c r="A1070" s="545" t="s">
        <v>15</v>
      </c>
      <c r="B1070" s="545"/>
      <c r="C1070" s="47" t="s">
        <v>701</v>
      </c>
      <c r="E1070" s="188"/>
      <c r="F1070" s="273"/>
      <c r="G1070" s="188"/>
      <c r="H1070" s="278"/>
      <c r="I1070" s="188"/>
      <c r="J1070" s="278"/>
      <c r="K1070" s="188"/>
      <c r="L1070" s="278"/>
      <c r="M1070" s="188" t="s">
        <v>6</v>
      </c>
      <c r="N1070" s="278"/>
      <c r="P1070" s="89"/>
    </row>
    <row r="1071" spans="1:19" s="32" customFormat="1" ht="12.75" customHeight="1">
      <c r="A1071" s="535"/>
      <c r="B1071" s="539" t="s">
        <v>1</v>
      </c>
      <c r="C1071" s="539" t="s">
        <v>185</v>
      </c>
      <c r="D1071" s="35"/>
      <c r="E1071" s="546" t="s">
        <v>740</v>
      </c>
      <c r="F1071" s="547"/>
      <c r="G1071" s="547"/>
      <c r="H1071" s="547"/>
      <c r="I1071" s="547"/>
      <c r="J1071" s="547"/>
      <c r="K1071" s="547"/>
      <c r="L1071" s="547"/>
      <c r="M1071" s="547"/>
      <c r="N1071" s="329"/>
      <c r="O1071" s="539" t="s">
        <v>121</v>
      </c>
      <c r="P1071" s="541" t="s">
        <v>798</v>
      </c>
      <c r="Q1071" s="539" t="s">
        <v>41</v>
      </c>
      <c r="R1071" s="603" t="s">
        <v>805</v>
      </c>
      <c r="S1071" s="603"/>
    </row>
    <row r="1072" spans="1:19" s="32" customFormat="1" ht="12.75" customHeight="1">
      <c r="A1072" s="535"/>
      <c r="B1072" s="540"/>
      <c r="C1072" s="540"/>
      <c r="D1072" s="36"/>
      <c r="E1072" s="186">
        <v>18</v>
      </c>
      <c r="F1072" s="270">
        <v>18</v>
      </c>
      <c r="G1072" s="190">
        <v>19</v>
      </c>
      <c r="H1072" s="279">
        <v>19</v>
      </c>
      <c r="I1072" s="190">
        <v>20</v>
      </c>
      <c r="J1072" s="279">
        <v>20</v>
      </c>
      <c r="K1072" s="190">
        <v>21</v>
      </c>
      <c r="L1072" s="279">
        <v>21</v>
      </c>
      <c r="M1072" s="193">
        <v>22</v>
      </c>
      <c r="N1072" s="281">
        <v>22</v>
      </c>
      <c r="O1072" s="540"/>
      <c r="P1072" s="542"/>
      <c r="Q1072" s="540"/>
      <c r="R1072" s="603"/>
      <c r="S1072" s="603"/>
    </row>
    <row r="1073" spans="1:19" ht="60.75" customHeight="1">
      <c r="A1073" s="535"/>
      <c r="B1073" s="37" t="s">
        <v>2</v>
      </c>
      <c r="C1073" s="38" t="s">
        <v>947</v>
      </c>
      <c r="D1073" s="39" t="s">
        <v>4</v>
      </c>
      <c r="E1073" s="186" t="s">
        <v>9</v>
      </c>
      <c r="F1073" s="274"/>
      <c r="G1073" s="194"/>
      <c r="H1073" s="298"/>
      <c r="I1073" s="194"/>
      <c r="J1073" s="298"/>
      <c r="K1073" s="194"/>
      <c r="L1073" s="298"/>
      <c r="M1073" s="194"/>
      <c r="N1073" s="298"/>
      <c r="O1073" s="5" t="s">
        <v>749</v>
      </c>
      <c r="P1073" s="5" t="s">
        <v>328</v>
      </c>
      <c r="Q1073" s="532" t="s">
        <v>44</v>
      </c>
      <c r="R1073" s="235" t="s">
        <v>357</v>
      </c>
      <c r="S1073" s="220" t="s">
        <v>785</v>
      </c>
    </row>
    <row r="1074" spans="1:19" ht="60.75" customHeight="1">
      <c r="A1074" s="545"/>
      <c r="B1074" s="48" t="s">
        <v>3</v>
      </c>
      <c r="C1074" s="49" t="s">
        <v>701</v>
      </c>
      <c r="D1074" s="50" t="s">
        <v>5</v>
      </c>
      <c r="E1074" s="186"/>
      <c r="F1074" s="274"/>
      <c r="G1074" s="186"/>
      <c r="H1074" s="281"/>
      <c r="I1074" s="186"/>
      <c r="J1074" s="281"/>
      <c r="K1074" s="186"/>
      <c r="L1074" s="281"/>
      <c r="M1074" s="186"/>
      <c r="N1074" s="331"/>
      <c r="O1074" s="51"/>
      <c r="P1074" s="93"/>
      <c r="Q1074" s="521"/>
      <c r="R1074" s="160" t="s">
        <v>359</v>
      </c>
      <c r="S1074" s="161"/>
    </row>
    <row r="1075" spans="7:14" ht="13.5">
      <c r="G1075" s="188"/>
      <c r="H1075" s="278"/>
      <c r="I1075" s="188"/>
      <c r="J1075" s="278"/>
      <c r="K1075" s="188"/>
      <c r="L1075" s="278"/>
      <c r="M1075" s="188"/>
      <c r="N1075" s="278"/>
    </row>
    <row r="1076" spans="1:17" ht="24">
      <c r="A1076" s="554" t="s">
        <v>812</v>
      </c>
      <c r="B1076" s="555"/>
      <c r="C1076" s="556"/>
      <c r="D1076" s="566">
        <v>702</v>
      </c>
      <c r="E1076" s="567"/>
      <c r="F1076" s="291"/>
      <c r="G1076" s="19"/>
      <c r="H1076" s="287"/>
      <c r="I1076" s="19"/>
      <c r="J1076" s="287"/>
      <c r="K1076" s="19"/>
      <c r="L1076" s="287"/>
      <c r="M1076" s="19"/>
      <c r="N1076" s="287"/>
      <c r="O1076" s="19"/>
      <c r="P1076" s="19"/>
      <c r="Q1076" s="19"/>
    </row>
    <row r="1077" spans="3:14" ht="13.5">
      <c r="C1077" s="537" t="s">
        <v>146</v>
      </c>
      <c r="D1077" s="538"/>
      <c r="E1077" s="190" t="s">
        <v>53</v>
      </c>
      <c r="F1077" s="270" t="s">
        <v>609</v>
      </c>
      <c r="G1077" s="157" t="s">
        <v>214</v>
      </c>
      <c r="H1077" s="270" t="s">
        <v>51</v>
      </c>
      <c r="I1077" s="157" t="s">
        <v>215</v>
      </c>
      <c r="J1077" s="270" t="s">
        <v>49</v>
      </c>
      <c r="K1077" s="157" t="s">
        <v>216</v>
      </c>
      <c r="L1077" s="270" t="s">
        <v>612</v>
      </c>
      <c r="M1077" s="157" t="s">
        <v>217</v>
      </c>
      <c r="N1077" s="270" t="s">
        <v>610</v>
      </c>
    </row>
    <row r="1078" spans="3:14" ht="13.5">
      <c r="C1078" s="29"/>
      <c r="D1078" s="30"/>
      <c r="E1078" s="191">
        <f aca="true" t="shared" si="30" ref="E1078:N1078">SUM(E1083)</f>
        <v>0</v>
      </c>
      <c r="F1078" s="271">
        <f t="shared" si="30"/>
        <v>0</v>
      </c>
      <c r="G1078" s="25">
        <f t="shared" si="30"/>
        <v>0</v>
      </c>
      <c r="H1078" s="271">
        <f t="shared" si="30"/>
        <v>0</v>
      </c>
      <c r="I1078" s="25">
        <f t="shared" si="30"/>
        <v>0</v>
      </c>
      <c r="J1078" s="271">
        <f t="shared" si="30"/>
        <v>0</v>
      </c>
      <c r="K1078" s="25">
        <f t="shared" si="30"/>
        <v>0</v>
      </c>
      <c r="L1078" s="271">
        <f t="shared" si="30"/>
        <v>0</v>
      </c>
      <c r="M1078" s="25">
        <f t="shared" si="30"/>
        <v>0</v>
      </c>
      <c r="N1078" s="271">
        <f t="shared" si="30"/>
        <v>0</v>
      </c>
    </row>
    <row r="1079" spans="1:13" ht="21" customHeight="1">
      <c r="A1079" s="52" t="s">
        <v>1007</v>
      </c>
      <c r="B1079" s="593" t="s">
        <v>812</v>
      </c>
      <c r="C1079" s="594"/>
      <c r="M1079" s="23" t="s">
        <v>1008</v>
      </c>
    </row>
    <row r="1080" spans="1:19" ht="13.5">
      <c r="A1080" s="545"/>
      <c r="B1080" s="543" t="s">
        <v>1009</v>
      </c>
      <c r="C1080" s="595" t="s">
        <v>1016</v>
      </c>
      <c r="D1080" s="52"/>
      <c r="E1080" s="546" t="s">
        <v>740</v>
      </c>
      <c r="F1080" s="547"/>
      <c r="G1080" s="547"/>
      <c r="H1080" s="547"/>
      <c r="I1080" s="547"/>
      <c r="J1080" s="547"/>
      <c r="K1080" s="547"/>
      <c r="L1080" s="547"/>
      <c r="M1080" s="547"/>
      <c r="N1080" s="317"/>
      <c r="O1080" s="543" t="s">
        <v>121</v>
      </c>
      <c r="P1080" s="541" t="s">
        <v>798</v>
      </c>
      <c r="Q1080" s="543" t="s">
        <v>41</v>
      </c>
      <c r="R1080" s="603" t="s">
        <v>805</v>
      </c>
      <c r="S1080" s="603"/>
    </row>
    <row r="1081" spans="1:19" ht="13.5">
      <c r="A1081" s="545"/>
      <c r="B1081" s="544"/>
      <c r="C1081" s="596"/>
      <c r="D1081" s="52"/>
      <c r="E1081" s="186">
        <v>18</v>
      </c>
      <c r="F1081" s="270">
        <v>18</v>
      </c>
      <c r="G1081" s="157">
        <v>19</v>
      </c>
      <c r="H1081" s="270">
        <v>19</v>
      </c>
      <c r="I1081" s="157">
        <v>20</v>
      </c>
      <c r="J1081" s="270">
        <v>20</v>
      </c>
      <c r="K1081" s="157">
        <v>21</v>
      </c>
      <c r="L1081" s="270">
        <v>21</v>
      </c>
      <c r="M1081" s="54">
        <v>22</v>
      </c>
      <c r="N1081" s="274">
        <v>22</v>
      </c>
      <c r="O1081" s="544"/>
      <c r="P1081" s="542"/>
      <c r="Q1081" s="544"/>
      <c r="R1081" s="603"/>
      <c r="S1081" s="603"/>
    </row>
    <row r="1082" spans="1:19" ht="60" customHeight="1">
      <c r="A1082" s="545"/>
      <c r="B1082" s="52" t="s">
        <v>1010</v>
      </c>
      <c r="C1082" s="52" t="s">
        <v>1017</v>
      </c>
      <c r="D1082" s="65" t="s">
        <v>1011</v>
      </c>
      <c r="E1082" s="592" t="s">
        <v>1018</v>
      </c>
      <c r="F1082" s="592"/>
      <c r="G1082" s="592"/>
      <c r="H1082" s="592"/>
      <c r="I1082" s="592"/>
      <c r="J1082" s="592"/>
      <c r="K1082" s="592"/>
      <c r="L1082" s="592"/>
      <c r="M1082" s="592"/>
      <c r="N1082" s="318"/>
      <c r="O1082" s="24" t="s">
        <v>133</v>
      </c>
      <c r="P1082" s="92" t="s">
        <v>797</v>
      </c>
      <c r="Q1082" s="536" t="s">
        <v>46</v>
      </c>
      <c r="R1082" s="235" t="s">
        <v>357</v>
      </c>
      <c r="S1082" s="220" t="s">
        <v>799</v>
      </c>
    </row>
    <row r="1083" spans="1:19" ht="60" customHeight="1">
      <c r="A1083" s="545"/>
      <c r="B1083" s="52" t="s">
        <v>1013</v>
      </c>
      <c r="C1083" s="1" t="s">
        <v>177</v>
      </c>
      <c r="D1083" s="65" t="s">
        <v>1015</v>
      </c>
      <c r="E1083" s="191"/>
      <c r="F1083" s="271"/>
      <c r="G1083" s="25"/>
      <c r="H1083" s="271"/>
      <c r="I1083" s="25"/>
      <c r="J1083" s="271"/>
      <c r="K1083" s="25"/>
      <c r="L1083" s="271"/>
      <c r="M1083" s="25"/>
      <c r="N1083" s="323"/>
      <c r="O1083" s="51"/>
      <c r="P1083" s="93"/>
      <c r="Q1083" s="525"/>
      <c r="R1083" s="160" t="s">
        <v>359</v>
      </c>
      <c r="S1083" s="161"/>
    </row>
    <row r="1084" spans="1:2" ht="13.5" customHeight="1">
      <c r="A1084" s="27"/>
      <c r="B1084" s="27"/>
    </row>
    <row r="1085" spans="1:14" ht="24">
      <c r="A1085" s="554" t="s">
        <v>786</v>
      </c>
      <c r="B1085" s="555"/>
      <c r="C1085" s="556"/>
      <c r="D1085" s="566">
        <v>703</v>
      </c>
      <c r="E1085" s="567"/>
      <c r="F1085" s="291"/>
      <c r="G1085" s="26"/>
      <c r="H1085" s="272"/>
      <c r="I1085" s="26"/>
      <c r="J1085" s="272"/>
      <c r="K1085" s="26"/>
      <c r="L1085" s="272"/>
      <c r="M1085" s="26"/>
      <c r="N1085" s="272"/>
    </row>
    <row r="1086" spans="3:14" ht="13.5">
      <c r="C1086" s="537" t="s">
        <v>146</v>
      </c>
      <c r="D1086" s="538"/>
      <c r="E1086" s="190" t="s">
        <v>53</v>
      </c>
      <c r="F1086" s="270" t="s">
        <v>609</v>
      </c>
      <c r="G1086" s="157" t="s">
        <v>214</v>
      </c>
      <c r="H1086" s="270" t="s">
        <v>51</v>
      </c>
      <c r="I1086" s="157" t="s">
        <v>215</v>
      </c>
      <c r="J1086" s="270" t="s">
        <v>49</v>
      </c>
      <c r="K1086" s="157" t="s">
        <v>216</v>
      </c>
      <c r="L1086" s="270" t="s">
        <v>612</v>
      </c>
      <c r="M1086" s="157" t="s">
        <v>217</v>
      </c>
      <c r="N1086" s="270" t="s">
        <v>610</v>
      </c>
    </row>
    <row r="1087" spans="3:14" ht="13.5">
      <c r="C1087" s="29"/>
      <c r="D1087" s="30"/>
      <c r="E1087" s="191">
        <f aca="true" t="shared" si="31" ref="E1087:N1087">SUM(E1092)</f>
        <v>0</v>
      </c>
      <c r="F1087" s="271">
        <f t="shared" si="31"/>
        <v>0</v>
      </c>
      <c r="G1087" s="25">
        <f t="shared" si="31"/>
        <v>0</v>
      </c>
      <c r="H1087" s="271">
        <f t="shared" si="31"/>
        <v>0</v>
      </c>
      <c r="I1087" s="25">
        <f t="shared" si="31"/>
        <v>0</v>
      </c>
      <c r="J1087" s="271">
        <f t="shared" si="31"/>
        <v>0</v>
      </c>
      <c r="K1087" s="25">
        <f t="shared" si="31"/>
        <v>0</v>
      </c>
      <c r="L1087" s="271">
        <f t="shared" si="31"/>
        <v>0</v>
      </c>
      <c r="M1087" s="25">
        <f t="shared" si="31"/>
        <v>0</v>
      </c>
      <c r="N1087" s="271">
        <f t="shared" si="31"/>
        <v>0</v>
      </c>
    </row>
    <row r="1088" spans="1:13" ht="18.75" customHeight="1">
      <c r="A1088" s="545" t="s">
        <v>15</v>
      </c>
      <c r="B1088" s="545"/>
      <c r="C1088" s="52" t="s">
        <v>786</v>
      </c>
      <c r="M1088" s="23" t="s">
        <v>6</v>
      </c>
    </row>
    <row r="1089" spans="1:19" ht="12.75" customHeight="1">
      <c r="A1089" s="545"/>
      <c r="B1089" s="543" t="s">
        <v>1</v>
      </c>
      <c r="C1089" s="543" t="s">
        <v>786</v>
      </c>
      <c r="D1089" s="64"/>
      <c r="E1089" s="546" t="s">
        <v>740</v>
      </c>
      <c r="F1089" s="547"/>
      <c r="G1089" s="547"/>
      <c r="H1089" s="547"/>
      <c r="I1089" s="547"/>
      <c r="J1089" s="547"/>
      <c r="K1089" s="547"/>
      <c r="L1089" s="547"/>
      <c r="M1089" s="547"/>
      <c r="N1089" s="317"/>
      <c r="O1089" s="543" t="s">
        <v>121</v>
      </c>
      <c r="P1089" s="541" t="s">
        <v>798</v>
      </c>
      <c r="Q1089" s="543" t="s">
        <v>41</v>
      </c>
      <c r="R1089" s="683" t="s">
        <v>805</v>
      </c>
      <c r="S1089" s="684"/>
    </row>
    <row r="1090" spans="1:19" ht="12.75" customHeight="1">
      <c r="A1090" s="545"/>
      <c r="B1090" s="544"/>
      <c r="C1090" s="544"/>
      <c r="D1090" s="51"/>
      <c r="E1090" s="186">
        <v>18</v>
      </c>
      <c r="F1090" s="270">
        <v>18</v>
      </c>
      <c r="G1090" s="157">
        <v>19</v>
      </c>
      <c r="H1090" s="270">
        <v>19</v>
      </c>
      <c r="I1090" s="157">
        <v>20</v>
      </c>
      <c r="J1090" s="270">
        <v>20</v>
      </c>
      <c r="K1090" s="157">
        <v>21</v>
      </c>
      <c r="L1090" s="270">
        <v>21</v>
      </c>
      <c r="M1090" s="54">
        <v>22</v>
      </c>
      <c r="N1090" s="274">
        <v>22</v>
      </c>
      <c r="O1090" s="544"/>
      <c r="P1090" s="542"/>
      <c r="Q1090" s="544"/>
      <c r="R1090" s="687"/>
      <c r="S1090" s="688"/>
    </row>
    <row r="1091" spans="1:19" ht="60.75" customHeight="1">
      <c r="A1091" s="545"/>
      <c r="B1091" s="48" t="s">
        <v>2</v>
      </c>
      <c r="C1091" s="49" t="s">
        <v>572</v>
      </c>
      <c r="D1091" s="50" t="s">
        <v>4</v>
      </c>
      <c r="E1091" s="186" t="s">
        <v>9</v>
      </c>
      <c r="F1091" s="274"/>
      <c r="G1091" s="52"/>
      <c r="H1091" s="293"/>
      <c r="I1091" s="52"/>
      <c r="J1091" s="293"/>
      <c r="K1091" s="52"/>
      <c r="L1091" s="293"/>
      <c r="M1091" s="52"/>
      <c r="N1091" s="293"/>
      <c r="O1091" s="24" t="s">
        <v>1006</v>
      </c>
      <c r="P1091" s="92" t="s">
        <v>1006</v>
      </c>
      <c r="Q1091" s="543"/>
      <c r="R1091" s="158" t="s">
        <v>357</v>
      </c>
      <c r="S1091" s="231" t="s">
        <v>715</v>
      </c>
    </row>
    <row r="1092" spans="1:19" ht="60.75" customHeight="1">
      <c r="A1092" s="545"/>
      <c r="B1092" s="48" t="s">
        <v>3</v>
      </c>
      <c r="C1092" s="49" t="s">
        <v>1005</v>
      </c>
      <c r="D1092" s="50" t="s">
        <v>5</v>
      </c>
      <c r="E1092" s="186"/>
      <c r="F1092" s="274"/>
      <c r="G1092" s="20"/>
      <c r="H1092" s="274"/>
      <c r="I1092" s="20"/>
      <c r="J1092" s="274"/>
      <c r="K1092" s="20"/>
      <c r="L1092" s="274"/>
      <c r="M1092" s="20"/>
      <c r="N1092" s="320"/>
      <c r="O1092" s="51"/>
      <c r="P1092" s="93"/>
      <c r="Q1092" s="544"/>
      <c r="R1092" s="160" t="s">
        <v>359</v>
      </c>
      <c r="S1092" s="231" t="s">
        <v>716</v>
      </c>
    </row>
    <row r="1093" spans="5:16" s="27" customFormat="1" ht="13.5" customHeight="1">
      <c r="E1093" s="192"/>
      <c r="F1093" s="292"/>
      <c r="H1093" s="292"/>
      <c r="J1093" s="292"/>
      <c r="L1093" s="292"/>
      <c r="N1093" s="292"/>
      <c r="P1093" s="90"/>
    </row>
  </sheetData>
  <sheetProtection/>
  <mergeCells count="1682">
    <mergeCell ref="O1:S1"/>
    <mergeCell ref="Q432:Q433"/>
    <mergeCell ref="E430:M430"/>
    <mergeCell ref="O430:O431"/>
    <mergeCell ref="P430:P431"/>
    <mergeCell ref="Q430:Q431"/>
    <mergeCell ref="E283:M283"/>
    <mergeCell ref="O283:O284"/>
    <mergeCell ref="P283:P284"/>
    <mergeCell ref="R367:S368"/>
    <mergeCell ref="O812:O813"/>
    <mergeCell ref="P812:P813"/>
    <mergeCell ref="D288:E288"/>
    <mergeCell ref="D351:E351"/>
    <mergeCell ref="E527:M527"/>
    <mergeCell ref="O457:O458"/>
    <mergeCell ref="E424:M424"/>
    <mergeCell ref="O424:O425"/>
    <mergeCell ref="O355:O356"/>
    <mergeCell ref="E361:M361"/>
    <mergeCell ref="R283:S284"/>
    <mergeCell ref="Q285:Q286"/>
    <mergeCell ref="R731:S732"/>
    <mergeCell ref="R740:S741"/>
    <mergeCell ref="R671:S672"/>
    <mergeCell ref="R725:S726"/>
    <mergeCell ref="R677:S678"/>
    <mergeCell ref="R683:S684"/>
    <mergeCell ref="R689:S690"/>
    <mergeCell ref="R695:S696"/>
    <mergeCell ref="Q812:Q813"/>
    <mergeCell ref="R812:S813"/>
    <mergeCell ref="Q814:Q815"/>
    <mergeCell ref="R746:S747"/>
    <mergeCell ref="R752:S753"/>
    <mergeCell ref="R800:S801"/>
    <mergeCell ref="R806:S807"/>
    <mergeCell ref="R764:S765"/>
    <mergeCell ref="R758:S759"/>
    <mergeCell ref="Q806:Q807"/>
    <mergeCell ref="R989:S990"/>
    <mergeCell ref="R776:S777"/>
    <mergeCell ref="R782:S783"/>
    <mergeCell ref="R770:S771"/>
    <mergeCell ref="R918:S919"/>
    <mergeCell ref="R924:S925"/>
    <mergeCell ref="R930:S931"/>
    <mergeCell ref="R974:S975"/>
    <mergeCell ref="R788:S789"/>
    <mergeCell ref="R794:S795"/>
    <mergeCell ref="C283:C284"/>
    <mergeCell ref="R1080:S1081"/>
    <mergeCell ref="R1089:S1090"/>
    <mergeCell ref="C812:C813"/>
    <mergeCell ref="E812:M812"/>
    <mergeCell ref="R1050:S1051"/>
    <mergeCell ref="R1056:S1057"/>
    <mergeCell ref="R1026:S1027"/>
    <mergeCell ref="R1032:S1033"/>
    <mergeCell ref="R983:S984"/>
    <mergeCell ref="R1065:S1066"/>
    <mergeCell ref="R1071:S1072"/>
    <mergeCell ref="R1038:S1039"/>
    <mergeCell ref="R1044:S1045"/>
    <mergeCell ref="R995:S996"/>
    <mergeCell ref="R1001:S1002"/>
    <mergeCell ref="R1011:S1012"/>
    <mergeCell ref="R1017:S1018"/>
    <mergeCell ref="R894:S895"/>
    <mergeCell ref="R900:S901"/>
    <mergeCell ref="R906:S907"/>
    <mergeCell ref="R912:S913"/>
    <mergeCell ref="R701:S702"/>
    <mergeCell ref="R707:S708"/>
    <mergeCell ref="R713:S714"/>
    <mergeCell ref="R719:S720"/>
    <mergeCell ref="R665:S666"/>
    <mergeCell ref="R545:S546"/>
    <mergeCell ref="R560:S561"/>
    <mergeCell ref="R608:S609"/>
    <mergeCell ref="R614:S615"/>
    <mergeCell ref="R566:S567"/>
    <mergeCell ref="R602:S603"/>
    <mergeCell ref="R620:S621"/>
    <mergeCell ref="R629:S630"/>
    <mergeCell ref="R635:S636"/>
    <mergeCell ref="R641:S642"/>
    <mergeCell ref="R650:S651"/>
    <mergeCell ref="R659:S660"/>
    <mergeCell ref="R596:S597"/>
    <mergeCell ref="R500:S501"/>
    <mergeCell ref="R506:S507"/>
    <mergeCell ref="R533:S534"/>
    <mergeCell ref="R539:S540"/>
    <mergeCell ref="R515:S516"/>
    <mergeCell ref="R521:S522"/>
    <mergeCell ref="R572:S573"/>
    <mergeCell ref="R578:S579"/>
    <mergeCell ref="R584:S585"/>
    <mergeCell ref="R590:S591"/>
    <mergeCell ref="R445:S446"/>
    <mergeCell ref="R451:S452"/>
    <mergeCell ref="R457:S458"/>
    <mergeCell ref="R467:S468"/>
    <mergeCell ref="R473:S474"/>
    <mergeCell ref="R479:S480"/>
    <mergeCell ref="R485:S486"/>
    <mergeCell ref="R491:S492"/>
    <mergeCell ref="R406:S407"/>
    <mergeCell ref="R418:S419"/>
    <mergeCell ref="R439:S440"/>
    <mergeCell ref="R376:S377"/>
    <mergeCell ref="R382:S383"/>
    <mergeCell ref="R391:S392"/>
    <mergeCell ref="R400:S401"/>
    <mergeCell ref="R424:S425"/>
    <mergeCell ref="R430:S431"/>
    <mergeCell ref="R253:S254"/>
    <mergeCell ref="R259:S260"/>
    <mergeCell ref="R265:S266"/>
    <mergeCell ref="R271:S272"/>
    <mergeCell ref="R325:S326"/>
    <mergeCell ref="R331:S332"/>
    <mergeCell ref="R337:S338"/>
    <mergeCell ref="R346:S347"/>
    <mergeCell ref="R229:S230"/>
    <mergeCell ref="R235:S236"/>
    <mergeCell ref="R355:S356"/>
    <mergeCell ref="R361:S362"/>
    <mergeCell ref="R277:S278"/>
    <mergeCell ref="R292:S293"/>
    <mergeCell ref="R301:S302"/>
    <mergeCell ref="R307:S308"/>
    <mergeCell ref="R313:S314"/>
    <mergeCell ref="R319:S320"/>
    <mergeCell ref="R241:S242"/>
    <mergeCell ref="R247:S248"/>
    <mergeCell ref="R160:S161"/>
    <mergeCell ref="R166:S167"/>
    <mergeCell ref="R172:S173"/>
    <mergeCell ref="R181:S182"/>
    <mergeCell ref="R202:S203"/>
    <mergeCell ref="R208:S209"/>
    <mergeCell ref="R217:S218"/>
    <mergeCell ref="R223:S224"/>
    <mergeCell ref="R97:S98"/>
    <mergeCell ref="R103:S104"/>
    <mergeCell ref="R187:S188"/>
    <mergeCell ref="R193:S194"/>
    <mergeCell ref="R121:S122"/>
    <mergeCell ref="R127:S128"/>
    <mergeCell ref="R133:S134"/>
    <mergeCell ref="R139:S140"/>
    <mergeCell ref="R145:S146"/>
    <mergeCell ref="R151:S152"/>
    <mergeCell ref="R73:S74"/>
    <mergeCell ref="R79:S80"/>
    <mergeCell ref="R85:S86"/>
    <mergeCell ref="R91:S92"/>
    <mergeCell ref="R31:S32"/>
    <mergeCell ref="R37:S38"/>
    <mergeCell ref="R43:S44"/>
    <mergeCell ref="D213:E213"/>
    <mergeCell ref="R109:S110"/>
    <mergeCell ref="R115:S116"/>
    <mergeCell ref="R49:S50"/>
    <mergeCell ref="R55:S56"/>
    <mergeCell ref="R61:S62"/>
    <mergeCell ref="R67:S68"/>
    <mergeCell ref="R7:S8"/>
    <mergeCell ref="R13:S14"/>
    <mergeCell ref="R19:S20"/>
    <mergeCell ref="R25:S26"/>
    <mergeCell ref="C181:C182"/>
    <mergeCell ref="A241:A244"/>
    <mergeCell ref="B241:B242"/>
    <mergeCell ref="A235:A238"/>
    <mergeCell ref="C235:C236"/>
    <mergeCell ref="C229:C230"/>
    <mergeCell ref="A217:A220"/>
    <mergeCell ref="B216:C216"/>
    <mergeCell ref="C208:C209"/>
    <mergeCell ref="A213:C213"/>
    <mergeCell ref="C367:C368"/>
    <mergeCell ref="D372:E372"/>
    <mergeCell ref="A390:B390"/>
    <mergeCell ref="B391:B392"/>
    <mergeCell ref="A382:A385"/>
    <mergeCell ref="B382:B383"/>
    <mergeCell ref="A387:C387"/>
    <mergeCell ref="A391:A394"/>
    <mergeCell ref="C388:D388"/>
    <mergeCell ref="C382:C383"/>
    <mergeCell ref="D1061:E1061"/>
    <mergeCell ref="A1061:C1061"/>
    <mergeCell ref="C1056:C1057"/>
    <mergeCell ref="B325:B326"/>
    <mergeCell ref="A376:A379"/>
    <mergeCell ref="B376:B377"/>
    <mergeCell ref="A367:A370"/>
    <mergeCell ref="B367:B368"/>
    <mergeCell ref="B361:B362"/>
    <mergeCell ref="A360:B360"/>
    <mergeCell ref="A834:B834"/>
    <mergeCell ref="A849:B849"/>
    <mergeCell ref="A847:B847"/>
    <mergeCell ref="B995:B996"/>
    <mergeCell ref="B974:B975"/>
    <mergeCell ref="A974:A977"/>
    <mergeCell ref="A989:A992"/>
    <mergeCell ref="A988:B988"/>
    <mergeCell ref="A982:B982"/>
    <mergeCell ref="B989:B990"/>
    <mergeCell ref="A918:A921"/>
    <mergeCell ref="A917:B917"/>
    <mergeCell ref="A886:B886"/>
    <mergeCell ref="A906:A909"/>
    <mergeCell ref="A899:B899"/>
    <mergeCell ref="A894:A897"/>
    <mergeCell ref="A954:B954"/>
    <mergeCell ref="B331:B332"/>
    <mergeCell ref="A372:C372"/>
    <mergeCell ref="B355:B356"/>
    <mergeCell ref="A381:B381"/>
    <mergeCell ref="C331:C332"/>
    <mergeCell ref="A366:B366"/>
    <mergeCell ref="A375:B375"/>
    <mergeCell ref="C373:D373"/>
    <mergeCell ref="C376:C377"/>
    <mergeCell ref="C361:C362"/>
    <mergeCell ref="A945:B945"/>
    <mergeCell ref="A946:B946"/>
    <mergeCell ref="A947:B947"/>
    <mergeCell ref="A634:B634"/>
    <mergeCell ref="A620:A623"/>
    <mergeCell ref="A619:B619"/>
    <mergeCell ref="A629:A632"/>
    <mergeCell ref="A628:B628"/>
    <mergeCell ref="B620:B621"/>
    <mergeCell ref="A956:B956"/>
    <mergeCell ref="A835:B835"/>
    <mergeCell ref="B906:B907"/>
    <mergeCell ref="A942:B942"/>
    <mergeCell ref="A944:B944"/>
    <mergeCell ref="A943:B943"/>
    <mergeCell ref="A955:B955"/>
    <mergeCell ref="B918:B919"/>
    <mergeCell ref="A870:B870"/>
    <mergeCell ref="A887:B887"/>
    <mergeCell ref="E974:M974"/>
    <mergeCell ref="D2:E2"/>
    <mergeCell ref="E43:M43"/>
    <mergeCell ref="C737:D737"/>
    <mergeCell ref="E596:M596"/>
    <mergeCell ref="E578:M578"/>
    <mergeCell ref="C512:D512"/>
    <mergeCell ref="C584:C585"/>
    <mergeCell ref="E331:M331"/>
    <mergeCell ref="C445:C446"/>
    <mergeCell ref="C1038:C1039"/>
    <mergeCell ref="B1044:B1045"/>
    <mergeCell ref="A1032:A1035"/>
    <mergeCell ref="A1049:B1049"/>
    <mergeCell ref="A1044:A1047"/>
    <mergeCell ref="B1038:B1039"/>
    <mergeCell ref="A1043:B1043"/>
    <mergeCell ref="A1037:B1037"/>
    <mergeCell ref="A1038:A1041"/>
    <mergeCell ref="B1032:B1033"/>
    <mergeCell ref="P1056:P1057"/>
    <mergeCell ref="O1038:O1039"/>
    <mergeCell ref="O1044:O1045"/>
    <mergeCell ref="O1032:O1033"/>
    <mergeCell ref="P1032:P1033"/>
    <mergeCell ref="P1011:P1012"/>
    <mergeCell ref="P1050:P1051"/>
    <mergeCell ref="P1044:P1045"/>
    <mergeCell ref="P1038:P1039"/>
    <mergeCell ref="P1026:P1027"/>
    <mergeCell ref="P1017:P1018"/>
    <mergeCell ref="A532:B532"/>
    <mergeCell ref="A526:B526"/>
    <mergeCell ref="B506:B507"/>
    <mergeCell ref="A511:C511"/>
    <mergeCell ref="C521:C522"/>
    <mergeCell ref="A514:B514"/>
    <mergeCell ref="A521:A524"/>
    <mergeCell ref="B521:B522"/>
    <mergeCell ref="A520:B520"/>
    <mergeCell ref="C103:C104"/>
    <mergeCell ref="C97:C98"/>
    <mergeCell ref="B73:B74"/>
    <mergeCell ref="A160:A163"/>
    <mergeCell ref="B160:B161"/>
    <mergeCell ref="C157:D157"/>
    <mergeCell ref="A159:B159"/>
    <mergeCell ref="A156:C156"/>
    <mergeCell ref="C37:C38"/>
    <mergeCell ref="C49:C50"/>
    <mergeCell ref="C67:C68"/>
    <mergeCell ref="B91:B92"/>
    <mergeCell ref="C151:C152"/>
    <mergeCell ref="C109:C110"/>
    <mergeCell ref="C145:C146"/>
    <mergeCell ref="B109:B110"/>
    <mergeCell ref="B121:B122"/>
    <mergeCell ref="B145:B146"/>
    <mergeCell ref="A144:B144"/>
    <mergeCell ref="A145:A148"/>
    <mergeCell ref="A150:B150"/>
    <mergeCell ref="A139:A142"/>
    <mergeCell ref="A72:B72"/>
    <mergeCell ref="B79:B80"/>
    <mergeCell ref="A73:A76"/>
    <mergeCell ref="C85:C86"/>
    <mergeCell ref="C73:C74"/>
    <mergeCell ref="A79:A82"/>
    <mergeCell ref="A78:B78"/>
    <mergeCell ref="C91:C92"/>
    <mergeCell ref="A151:A154"/>
    <mergeCell ref="B139:B140"/>
    <mergeCell ref="B97:B98"/>
    <mergeCell ref="A102:B102"/>
    <mergeCell ref="B103:B104"/>
    <mergeCell ref="A103:A106"/>
    <mergeCell ref="A121:A124"/>
    <mergeCell ref="B151:B152"/>
    <mergeCell ref="B115:B116"/>
    <mergeCell ref="E115:M115"/>
    <mergeCell ref="A115:A118"/>
    <mergeCell ref="C139:C140"/>
    <mergeCell ref="A108:B108"/>
    <mergeCell ref="A120:B120"/>
    <mergeCell ref="A132:B132"/>
    <mergeCell ref="C121:C122"/>
    <mergeCell ref="C115:C116"/>
    <mergeCell ref="C127:C128"/>
    <mergeCell ref="A114:B114"/>
    <mergeCell ref="E133:M133"/>
    <mergeCell ref="A138:B138"/>
    <mergeCell ref="C133:C134"/>
    <mergeCell ref="B127:B128"/>
    <mergeCell ref="A133:A136"/>
    <mergeCell ref="B133:B134"/>
    <mergeCell ref="A127:A130"/>
    <mergeCell ref="O418:O419"/>
    <mergeCell ref="O313:O314"/>
    <mergeCell ref="E400:M400"/>
    <mergeCell ref="E346:M346"/>
    <mergeCell ref="D342:E342"/>
    <mergeCell ref="O319:O320"/>
    <mergeCell ref="E355:M355"/>
    <mergeCell ref="E337:M337"/>
    <mergeCell ref="E325:M325"/>
    <mergeCell ref="P418:P419"/>
    <mergeCell ref="E376:M376"/>
    <mergeCell ref="P424:P425"/>
    <mergeCell ref="P412:P413"/>
    <mergeCell ref="O376:O377"/>
    <mergeCell ref="O400:O401"/>
    <mergeCell ref="P391:P392"/>
    <mergeCell ref="O391:O392"/>
    <mergeCell ref="E391:M391"/>
    <mergeCell ref="E382:M382"/>
    <mergeCell ref="P307:P308"/>
    <mergeCell ref="P313:P314"/>
    <mergeCell ref="O307:O308"/>
    <mergeCell ref="C202:C203"/>
    <mergeCell ref="C298:D298"/>
    <mergeCell ref="C301:C302"/>
    <mergeCell ref="E271:M271"/>
    <mergeCell ref="E265:M265"/>
    <mergeCell ref="E301:M301"/>
    <mergeCell ref="E313:M313"/>
    <mergeCell ref="A252:B252"/>
    <mergeCell ref="B247:B248"/>
    <mergeCell ref="A247:A250"/>
    <mergeCell ref="A229:A232"/>
    <mergeCell ref="B235:B236"/>
    <mergeCell ref="A246:B246"/>
    <mergeCell ref="A240:B240"/>
    <mergeCell ref="D297:E297"/>
    <mergeCell ref="D177:E177"/>
    <mergeCell ref="E166:M166"/>
    <mergeCell ref="E219:M219"/>
    <mergeCell ref="E223:M223"/>
    <mergeCell ref="C214:D214"/>
    <mergeCell ref="A177:C177"/>
    <mergeCell ref="B181:B182"/>
    <mergeCell ref="A180:B180"/>
    <mergeCell ref="A181:A184"/>
    <mergeCell ref="C178:D178"/>
    <mergeCell ref="E181:M181"/>
    <mergeCell ref="E418:M418"/>
    <mergeCell ref="E187:M187"/>
    <mergeCell ref="E189:M189"/>
    <mergeCell ref="E307:M307"/>
    <mergeCell ref="D396:E396"/>
    <mergeCell ref="E292:M292"/>
    <mergeCell ref="E367:M367"/>
    <mergeCell ref="E319:M319"/>
    <mergeCell ref="E277:M277"/>
    <mergeCell ref="P506:P507"/>
    <mergeCell ref="E451:M451"/>
    <mergeCell ref="C463:D463"/>
    <mergeCell ref="C467:C468"/>
    <mergeCell ref="C479:C480"/>
    <mergeCell ref="C473:C474"/>
    <mergeCell ref="O451:O452"/>
    <mergeCell ref="E467:M467"/>
    <mergeCell ref="P445:P446"/>
    <mergeCell ref="E500:M500"/>
    <mergeCell ref="E481:K481"/>
    <mergeCell ref="E479:M479"/>
    <mergeCell ref="D496:E496"/>
    <mergeCell ref="P457:P458"/>
    <mergeCell ref="P479:P480"/>
    <mergeCell ref="P451:P452"/>
    <mergeCell ref="P500:P501"/>
    <mergeCell ref="B614:B615"/>
    <mergeCell ref="C614:C615"/>
    <mergeCell ref="E614:M614"/>
    <mergeCell ref="C596:C597"/>
    <mergeCell ref="B596:B597"/>
    <mergeCell ref="E701:M701"/>
    <mergeCell ref="C689:C690"/>
    <mergeCell ref="A700:B700"/>
    <mergeCell ref="E689:M689"/>
    <mergeCell ref="E695:M695"/>
    <mergeCell ref="B695:B696"/>
    <mergeCell ref="A701:A704"/>
    <mergeCell ref="A694:B694"/>
    <mergeCell ref="A695:A698"/>
    <mergeCell ref="P894:P895"/>
    <mergeCell ref="E894:M894"/>
    <mergeCell ref="P707:P708"/>
    <mergeCell ref="P719:P720"/>
    <mergeCell ref="P764:P765"/>
    <mergeCell ref="E782:M782"/>
    <mergeCell ref="E764:M764"/>
    <mergeCell ref="E776:M776"/>
    <mergeCell ref="O731:O732"/>
    <mergeCell ref="O764:O765"/>
    <mergeCell ref="A912:A915"/>
    <mergeCell ref="E758:M758"/>
    <mergeCell ref="E930:M930"/>
    <mergeCell ref="E935:M935"/>
    <mergeCell ref="E918:M918"/>
    <mergeCell ref="E900:M900"/>
    <mergeCell ref="E912:M912"/>
    <mergeCell ref="E924:M924"/>
    <mergeCell ref="E906:M906"/>
    <mergeCell ref="A830:B830"/>
    <mergeCell ref="A929:B929"/>
    <mergeCell ref="C918:C919"/>
    <mergeCell ref="A936:B936"/>
    <mergeCell ref="C894:C895"/>
    <mergeCell ref="A935:B935"/>
    <mergeCell ref="A930:A933"/>
    <mergeCell ref="A900:A903"/>
    <mergeCell ref="B900:B901"/>
    <mergeCell ref="A923:B923"/>
    <mergeCell ref="B912:B913"/>
    <mergeCell ref="A962:B962"/>
    <mergeCell ref="C930:C931"/>
    <mergeCell ref="C924:C925"/>
    <mergeCell ref="A949:B949"/>
    <mergeCell ref="A953:B953"/>
    <mergeCell ref="A952:B952"/>
    <mergeCell ref="A939:B939"/>
    <mergeCell ref="A948:B948"/>
    <mergeCell ref="A937:B937"/>
    <mergeCell ref="B924:B925"/>
    <mergeCell ref="A970:C970"/>
    <mergeCell ref="A965:B965"/>
    <mergeCell ref="A950:B950"/>
    <mergeCell ref="A959:B959"/>
    <mergeCell ref="A963:B963"/>
    <mergeCell ref="A961:B961"/>
    <mergeCell ref="A951:B951"/>
    <mergeCell ref="A957:B957"/>
    <mergeCell ref="A960:B960"/>
    <mergeCell ref="A958:B958"/>
    <mergeCell ref="B983:B984"/>
    <mergeCell ref="A979:C979"/>
    <mergeCell ref="C971:D971"/>
    <mergeCell ref="C974:C975"/>
    <mergeCell ref="B973:C973"/>
    <mergeCell ref="A874:B874"/>
    <mergeCell ref="A871:B871"/>
    <mergeCell ref="A964:B964"/>
    <mergeCell ref="C891:D891"/>
    <mergeCell ref="A888:B888"/>
    <mergeCell ref="B930:B931"/>
    <mergeCell ref="C912:C913"/>
    <mergeCell ref="A924:A927"/>
    <mergeCell ref="A911:B911"/>
    <mergeCell ref="B894:B895"/>
    <mergeCell ref="A820:B820"/>
    <mergeCell ref="A806:A809"/>
    <mergeCell ref="C758:C759"/>
    <mergeCell ref="A881:B881"/>
    <mergeCell ref="A879:B879"/>
    <mergeCell ref="A859:B859"/>
    <mergeCell ref="A878:B878"/>
    <mergeCell ref="A877:B877"/>
    <mergeCell ref="A864:B864"/>
    <mergeCell ref="A865:B865"/>
    <mergeCell ref="A828:B828"/>
    <mergeCell ref="B740:B741"/>
    <mergeCell ref="C707:C708"/>
    <mergeCell ref="C701:C702"/>
    <mergeCell ref="A706:B706"/>
    <mergeCell ref="A730:B730"/>
    <mergeCell ref="B701:B702"/>
    <mergeCell ref="A799:B799"/>
    <mergeCell ref="A751:B751"/>
    <mergeCell ref="A719:A722"/>
    <mergeCell ref="A736:C736"/>
    <mergeCell ref="A787:B787"/>
    <mergeCell ref="A794:A797"/>
    <mergeCell ref="A770:A773"/>
    <mergeCell ref="B770:B771"/>
    <mergeCell ref="A781:B781"/>
    <mergeCell ref="C770:C771"/>
    <mergeCell ref="E707:M707"/>
    <mergeCell ref="E671:M671"/>
    <mergeCell ref="A855:B855"/>
    <mergeCell ref="A852:B852"/>
    <mergeCell ref="B788:B789"/>
    <mergeCell ref="A793:B793"/>
    <mergeCell ref="A788:A791"/>
    <mergeCell ref="B794:B795"/>
    <mergeCell ref="A827:B827"/>
    <mergeCell ref="A832:B832"/>
    <mergeCell ref="E677:M677"/>
    <mergeCell ref="E629:M629"/>
    <mergeCell ref="C683:C684"/>
    <mergeCell ref="E641:M641"/>
    <mergeCell ref="E659:M659"/>
    <mergeCell ref="C671:C672"/>
    <mergeCell ref="E665:M665"/>
    <mergeCell ref="E635:M635"/>
    <mergeCell ref="D655:E655"/>
    <mergeCell ref="C629:C630"/>
    <mergeCell ref="E650:M650"/>
    <mergeCell ref="D646:E646"/>
    <mergeCell ref="C650:C651"/>
    <mergeCell ref="P566:P567"/>
    <mergeCell ref="C590:C591"/>
    <mergeCell ref="E590:M590"/>
    <mergeCell ref="C572:C573"/>
    <mergeCell ref="E572:M572"/>
    <mergeCell ref="O650:O651"/>
    <mergeCell ref="O635:O636"/>
    <mergeCell ref="P560:P561"/>
    <mergeCell ref="O560:O561"/>
    <mergeCell ref="C566:C567"/>
    <mergeCell ref="O566:O567"/>
    <mergeCell ref="A583:B583"/>
    <mergeCell ref="E584:M584"/>
    <mergeCell ref="C578:C579"/>
    <mergeCell ref="A584:A587"/>
    <mergeCell ref="B584:B585"/>
    <mergeCell ref="C491:C492"/>
    <mergeCell ref="C497:D497"/>
    <mergeCell ref="A496:C496"/>
    <mergeCell ref="A527:A530"/>
    <mergeCell ref="A491:A494"/>
    <mergeCell ref="A505:B505"/>
    <mergeCell ref="A499:B499"/>
    <mergeCell ref="A506:A509"/>
    <mergeCell ref="B500:B501"/>
    <mergeCell ref="C515:C516"/>
    <mergeCell ref="C500:C501"/>
    <mergeCell ref="A500:A503"/>
    <mergeCell ref="A577:B577"/>
    <mergeCell ref="A550:B550"/>
    <mergeCell ref="A551:A554"/>
    <mergeCell ref="B539:B540"/>
    <mergeCell ref="A544:B544"/>
    <mergeCell ref="B533:B534"/>
    <mergeCell ref="B566:B567"/>
    <mergeCell ref="B551:B552"/>
    <mergeCell ref="E506:M506"/>
    <mergeCell ref="C506:C507"/>
    <mergeCell ref="C527:C528"/>
    <mergeCell ref="C560:C561"/>
    <mergeCell ref="C533:C534"/>
    <mergeCell ref="C551:C552"/>
    <mergeCell ref="A556:C556"/>
    <mergeCell ref="A515:A518"/>
    <mergeCell ref="B527:B528"/>
    <mergeCell ref="A533:A536"/>
    <mergeCell ref="A538:B538"/>
    <mergeCell ref="A539:A542"/>
    <mergeCell ref="A545:A548"/>
    <mergeCell ref="B545:B546"/>
    <mergeCell ref="A559:B559"/>
    <mergeCell ref="B560:B561"/>
    <mergeCell ref="A565:B565"/>
    <mergeCell ref="B578:B579"/>
    <mergeCell ref="A571:B571"/>
    <mergeCell ref="A572:A575"/>
    <mergeCell ref="B572:B573"/>
    <mergeCell ref="A566:A569"/>
    <mergeCell ref="A578:A581"/>
    <mergeCell ref="E551:M551"/>
    <mergeCell ref="E521:M521"/>
    <mergeCell ref="C602:C603"/>
    <mergeCell ref="C557:D557"/>
    <mergeCell ref="E539:M539"/>
    <mergeCell ref="C539:C540"/>
    <mergeCell ref="C545:C546"/>
    <mergeCell ref="E545:M545"/>
    <mergeCell ref="D556:E556"/>
    <mergeCell ref="C337:C338"/>
    <mergeCell ref="A331:A334"/>
    <mergeCell ref="C325:C326"/>
    <mergeCell ref="E602:M602"/>
    <mergeCell ref="C430:C431"/>
    <mergeCell ref="D511:E511"/>
    <mergeCell ref="E515:M515"/>
    <mergeCell ref="E533:M533"/>
    <mergeCell ref="E560:M560"/>
    <mergeCell ref="E566:M566"/>
    <mergeCell ref="A354:B354"/>
    <mergeCell ref="A355:A358"/>
    <mergeCell ref="C343:D343"/>
    <mergeCell ref="C355:C356"/>
    <mergeCell ref="C352:D352"/>
    <mergeCell ref="C346:C347"/>
    <mergeCell ref="A351:C351"/>
    <mergeCell ref="B319:B320"/>
    <mergeCell ref="A291:B291"/>
    <mergeCell ref="B307:B308"/>
    <mergeCell ref="B265:B266"/>
    <mergeCell ref="A307:A310"/>
    <mergeCell ref="A313:A316"/>
    <mergeCell ref="A318:B318"/>
    <mergeCell ref="A282:B282"/>
    <mergeCell ref="A283:A286"/>
    <mergeCell ref="B283:B284"/>
    <mergeCell ref="C247:C248"/>
    <mergeCell ref="C277:C278"/>
    <mergeCell ref="A312:B312"/>
    <mergeCell ref="C313:C314"/>
    <mergeCell ref="B301:B302"/>
    <mergeCell ref="C253:C254"/>
    <mergeCell ref="C265:C266"/>
    <mergeCell ref="C259:C260"/>
    <mergeCell ref="C292:C293"/>
    <mergeCell ref="C307:C308"/>
    <mergeCell ref="A330:B330"/>
    <mergeCell ref="C241:C242"/>
    <mergeCell ref="C289:D289"/>
    <mergeCell ref="A258:B258"/>
    <mergeCell ref="A264:B264"/>
    <mergeCell ref="C319:C320"/>
    <mergeCell ref="A300:B300"/>
    <mergeCell ref="A301:A304"/>
    <mergeCell ref="B292:B293"/>
    <mergeCell ref="A277:A280"/>
    <mergeCell ref="D462:E462"/>
    <mergeCell ref="C391:C392"/>
    <mergeCell ref="D387:E387"/>
    <mergeCell ref="E412:M412"/>
    <mergeCell ref="C418:C419"/>
    <mergeCell ref="C412:C413"/>
    <mergeCell ref="C397:D397"/>
    <mergeCell ref="A396:C396"/>
    <mergeCell ref="B406:B407"/>
    <mergeCell ref="A450:B450"/>
    <mergeCell ref="A445:A448"/>
    <mergeCell ref="B445:B446"/>
    <mergeCell ref="D435:E435"/>
    <mergeCell ref="C457:C458"/>
    <mergeCell ref="C451:C452"/>
    <mergeCell ref="C439:C440"/>
    <mergeCell ref="E439:M439"/>
    <mergeCell ref="E445:M445"/>
    <mergeCell ref="E457:M457"/>
    <mergeCell ref="A444:B444"/>
    <mergeCell ref="A424:A427"/>
    <mergeCell ref="A417:B417"/>
    <mergeCell ref="A411:B411"/>
    <mergeCell ref="A412:A415"/>
    <mergeCell ref="A423:B423"/>
    <mergeCell ref="B424:B425"/>
    <mergeCell ref="B412:B413"/>
    <mergeCell ref="B418:B419"/>
    <mergeCell ref="A418:A421"/>
    <mergeCell ref="A430:A433"/>
    <mergeCell ref="B430:B431"/>
    <mergeCell ref="A439:A442"/>
    <mergeCell ref="A435:C435"/>
    <mergeCell ref="A438:B438"/>
    <mergeCell ref="B439:B440"/>
    <mergeCell ref="A649:B649"/>
    <mergeCell ref="A882:B882"/>
    <mergeCell ref="A836:B836"/>
    <mergeCell ref="A845:B845"/>
    <mergeCell ref="A837:B837"/>
    <mergeCell ref="A829:B829"/>
    <mergeCell ref="A664:B664"/>
    <mergeCell ref="A683:A686"/>
    <mergeCell ref="A671:A674"/>
    <mergeCell ref="A650:A653"/>
    <mergeCell ref="A595:B595"/>
    <mergeCell ref="A589:B589"/>
    <mergeCell ref="B1056:B1057"/>
    <mergeCell ref="A1071:A1074"/>
    <mergeCell ref="B1071:B1072"/>
    <mergeCell ref="A608:A611"/>
    <mergeCell ref="B608:B609"/>
    <mergeCell ref="A625:C625"/>
    <mergeCell ref="C713:C714"/>
    <mergeCell ref="C695:C696"/>
    <mergeCell ref="E1044:M1044"/>
    <mergeCell ref="C1065:C1066"/>
    <mergeCell ref="A1050:A1053"/>
    <mergeCell ref="B1050:B1051"/>
    <mergeCell ref="A1064:B1064"/>
    <mergeCell ref="A1065:A1068"/>
    <mergeCell ref="B1065:B1066"/>
    <mergeCell ref="A1055:B1055"/>
    <mergeCell ref="C1062:D1062"/>
    <mergeCell ref="A1056:A1059"/>
    <mergeCell ref="C677:C678"/>
    <mergeCell ref="B689:B690"/>
    <mergeCell ref="B659:B660"/>
    <mergeCell ref="B683:B684"/>
    <mergeCell ref="B671:B672"/>
    <mergeCell ref="C665:C666"/>
    <mergeCell ref="C659:C660"/>
    <mergeCell ref="A676:B676"/>
    <mergeCell ref="A688:B688"/>
    <mergeCell ref="P79:P80"/>
    <mergeCell ref="E31:M31"/>
    <mergeCell ref="P67:P68"/>
    <mergeCell ref="P73:P74"/>
    <mergeCell ref="O49:O50"/>
    <mergeCell ref="E79:M79"/>
    <mergeCell ref="E49:M49"/>
    <mergeCell ref="E61:M61"/>
    <mergeCell ref="P43:P44"/>
    <mergeCell ref="P61:P62"/>
    <mergeCell ref="P49:P50"/>
    <mergeCell ref="P55:P56"/>
    <mergeCell ref="P25:P26"/>
    <mergeCell ref="P31:P32"/>
    <mergeCell ref="P37:P38"/>
    <mergeCell ref="A30:B30"/>
    <mergeCell ref="B55:B56"/>
    <mergeCell ref="E25:M25"/>
    <mergeCell ref="E37:M37"/>
    <mergeCell ref="E55:M55"/>
    <mergeCell ref="C55:C56"/>
    <mergeCell ref="A31:A34"/>
    <mergeCell ref="B31:B32"/>
    <mergeCell ref="B37:B38"/>
    <mergeCell ref="C31:C32"/>
    <mergeCell ref="A36:B36"/>
    <mergeCell ref="B67:B68"/>
    <mergeCell ref="A42:B42"/>
    <mergeCell ref="A37:A40"/>
    <mergeCell ref="B49:B50"/>
    <mergeCell ref="A66:B66"/>
    <mergeCell ref="A67:A70"/>
    <mergeCell ref="O121:O122"/>
    <mergeCell ref="O115:O116"/>
    <mergeCell ref="O229:O230"/>
    <mergeCell ref="O241:O242"/>
    <mergeCell ref="O223:O224"/>
    <mergeCell ref="O187:O188"/>
    <mergeCell ref="O181:O182"/>
    <mergeCell ref="O166:O167"/>
    <mergeCell ref="O127:O128"/>
    <mergeCell ref="O133:O134"/>
    <mergeCell ref="E172:M172"/>
    <mergeCell ref="E109:M109"/>
    <mergeCell ref="E103:M103"/>
    <mergeCell ref="E121:M121"/>
    <mergeCell ref="D156:E156"/>
    <mergeCell ref="E160:M160"/>
    <mergeCell ref="E139:M139"/>
    <mergeCell ref="E151:M151"/>
    <mergeCell ref="E145:M145"/>
    <mergeCell ref="E127:M127"/>
    <mergeCell ref="C172:C173"/>
    <mergeCell ref="C160:C161"/>
    <mergeCell ref="C166:C167"/>
    <mergeCell ref="A429:B429"/>
    <mergeCell ref="A172:A175"/>
    <mergeCell ref="B172:B173"/>
    <mergeCell ref="A165:B165"/>
    <mergeCell ref="A166:A169"/>
    <mergeCell ref="B166:B167"/>
    <mergeCell ref="A171:B171"/>
    <mergeCell ref="C485:C486"/>
    <mergeCell ref="A457:A460"/>
    <mergeCell ref="A479:A482"/>
    <mergeCell ref="B451:B452"/>
    <mergeCell ref="A467:A470"/>
    <mergeCell ref="B485:B486"/>
    <mergeCell ref="B457:B458"/>
    <mergeCell ref="A484:B484"/>
    <mergeCell ref="A473:A476"/>
    <mergeCell ref="A462:C462"/>
    <mergeCell ref="A490:B490"/>
    <mergeCell ref="A485:A488"/>
    <mergeCell ref="A451:A454"/>
    <mergeCell ref="A466:B466"/>
    <mergeCell ref="B467:B468"/>
    <mergeCell ref="B473:B474"/>
    <mergeCell ref="A472:B472"/>
    <mergeCell ref="A456:B456"/>
    <mergeCell ref="B479:B480"/>
    <mergeCell ref="A478:B478"/>
    <mergeCell ref="A659:A662"/>
    <mergeCell ref="B650:B651"/>
    <mergeCell ref="C656:D656"/>
    <mergeCell ref="E620:M620"/>
    <mergeCell ref="C641:C642"/>
    <mergeCell ref="C620:C621"/>
    <mergeCell ref="A635:A638"/>
    <mergeCell ref="B641:B642"/>
    <mergeCell ref="A641:A644"/>
    <mergeCell ref="A655:C655"/>
    <mergeCell ref="Q604:Q605"/>
    <mergeCell ref="P620:P621"/>
    <mergeCell ref="Q629:Q630"/>
    <mergeCell ref="Q637:Q638"/>
    <mergeCell ref="Q608:Q609"/>
    <mergeCell ref="E473:M473"/>
    <mergeCell ref="E485:M485"/>
    <mergeCell ref="P485:P486"/>
    <mergeCell ref="P491:P492"/>
    <mergeCell ref="P473:P474"/>
    <mergeCell ref="E491:M491"/>
    <mergeCell ref="Q685:Q686"/>
    <mergeCell ref="Q661:Q662"/>
    <mergeCell ref="Q683:Q684"/>
    <mergeCell ref="Q667:Q668"/>
    <mergeCell ref="Q679:Q680"/>
    <mergeCell ref="Q677:Q678"/>
    <mergeCell ref="Q673:Q674"/>
    <mergeCell ref="Q671:Q672"/>
    <mergeCell ref="Q402:Q403"/>
    <mergeCell ref="Q715:Q716"/>
    <mergeCell ref="Q691:Q692"/>
    <mergeCell ref="Q701:Q702"/>
    <mergeCell ref="Q707:Q708"/>
    <mergeCell ref="Q703:Q704"/>
    <mergeCell ref="Q697:Q698"/>
    <mergeCell ref="Q709:Q710"/>
    <mergeCell ref="Q713:Q714"/>
    <mergeCell ref="Q689:Q690"/>
    <mergeCell ref="E97:M97"/>
    <mergeCell ref="Q376:Q377"/>
    <mergeCell ref="Q378:Q379"/>
    <mergeCell ref="Q408:Q409"/>
    <mergeCell ref="Q400:Q401"/>
    <mergeCell ref="Q393:Q394"/>
    <mergeCell ref="Q391:Q392"/>
    <mergeCell ref="Q382:Q383"/>
    <mergeCell ref="Q384:Q385"/>
    <mergeCell ref="Q406:Q407"/>
    <mergeCell ref="Q109:Q110"/>
    <mergeCell ref="Q166:Q167"/>
    <mergeCell ref="Q31:Q32"/>
    <mergeCell ref="Q33:Q34"/>
    <mergeCell ref="Q139:Q140"/>
    <mergeCell ref="Q141:Q142"/>
    <mergeCell ref="Q63:Q64"/>
    <mergeCell ref="Q69:Q70"/>
    <mergeCell ref="Q67:Q68"/>
    <mergeCell ref="Q133:Q134"/>
    <mergeCell ref="Q412:Q413"/>
    <mergeCell ref="Q414:Q415"/>
    <mergeCell ref="Q426:Q427"/>
    <mergeCell ref="Q418:Q419"/>
    <mergeCell ref="Q424:Q425"/>
    <mergeCell ref="Q420:Q421"/>
    <mergeCell ref="Q521:Q522"/>
    <mergeCell ref="Q500:Q501"/>
    <mergeCell ref="Q517:Q518"/>
    <mergeCell ref="Q451:Q452"/>
    <mergeCell ref="Q467:Q468"/>
    <mergeCell ref="Q457:Q458"/>
    <mergeCell ref="Q485:Q486"/>
    <mergeCell ref="Q506:Q507"/>
    <mergeCell ref="Q459:Q460"/>
    <mergeCell ref="Q473:Q474"/>
    <mergeCell ref="Q515:Q516"/>
    <mergeCell ref="Q502:Q503"/>
    <mergeCell ref="Q441:Q442"/>
    <mergeCell ref="Q491:Q492"/>
    <mergeCell ref="Q469:Q470"/>
    <mergeCell ref="Q481:Q482"/>
    <mergeCell ref="Q475:Q476"/>
    <mergeCell ref="Q479:Q480"/>
    <mergeCell ref="Q445:Q446"/>
    <mergeCell ref="Q778:Q779"/>
    <mergeCell ref="Q650:Q651"/>
    <mergeCell ref="Q539:Q540"/>
    <mergeCell ref="Q560:Q561"/>
    <mergeCell ref="Q545:Q546"/>
    <mergeCell ref="Q541:Q542"/>
    <mergeCell ref="Q566:Q567"/>
    <mergeCell ref="Q547:Q548"/>
    <mergeCell ref="Q551:Q552"/>
    <mergeCell ref="Q695:Q696"/>
    <mergeCell ref="Q802:Q803"/>
    <mergeCell ref="Q784:Q785"/>
    <mergeCell ref="Q782:Q783"/>
    <mergeCell ref="Q788:Q789"/>
    <mergeCell ref="Q794:Q795"/>
    <mergeCell ref="Q796:Q797"/>
    <mergeCell ref="Q800:Q801"/>
    <mergeCell ref="Q790:Q791"/>
    <mergeCell ref="Q578:Q579"/>
    <mergeCell ref="Q598:Q599"/>
    <mergeCell ref="Q596:Q597"/>
    <mergeCell ref="Q586:Q587"/>
    <mergeCell ref="Q580:Q581"/>
    <mergeCell ref="Q584:Q585"/>
    <mergeCell ref="Q590:Q591"/>
    <mergeCell ref="Q592:Q593"/>
    <mergeCell ref="Q535:Q536"/>
    <mergeCell ref="Q439:Q440"/>
    <mergeCell ref="Q447:Q448"/>
    <mergeCell ref="Q487:Q488"/>
    <mergeCell ref="Q453:Q454"/>
    <mergeCell ref="Q529:Q530"/>
    <mergeCell ref="Q533:Q534"/>
    <mergeCell ref="Q527:Q528"/>
    <mergeCell ref="Q508:Q509"/>
    <mergeCell ref="Q493:Q494"/>
    <mergeCell ref="Q719:Q720"/>
    <mergeCell ref="Q562:Q563"/>
    <mergeCell ref="Q568:Q569"/>
    <mergeCell ref="Q195:Q196"/>
    <mergeCell ref="Q241:Q242"/>
    <mergeCell ref="Q602:Q603"/>
    <mergeCell ref="Q635:Q636"/>
    <mergeCell ref="Q620:Q621"/>
    <mergeCell ref="Q665:Q666"/>
    <mergeCell ref="Q614:Q615"/>
    <mergeCell ref="Q135:Q136"/>
    <mergeCell ref="Q145:Q146"/>
    <mergeCell ref="Q204:Q205"/>
    <mergeCell ref="Q153:Q154"/>
    <mergeCell ref="Q147:Q148"/>
    <mergeCell ref="Q183:Q184"/>
    <mergeCell ref="Q160:Q161"/>
    <mergeCell ref="Q162:Q163"/>
    <mergeCell ref="Q187:Q188"/>
    <mergeCell ref="Q202:Q203"/>
    <mergeCell ref="Q725:Q726"/>
    <mergeCell ref="Q25:Q26"/>
    <mergeCell ref="Q49:Q50"/>
    <mergeCell ref="Q55:Q56"/>
    <mergeCell ref="Q39:Q40"/>
    <mergeCell ref="Q43:Q44"/>
    <mergeCell ref="Q51:Q52"/>
    <mergeCell ref="Q37:Q38"/>
    <mergeCell ref="Q45:Q46"/>
    <mergeCell ref="Q151:Q152"/>
    <mergeCell ref="Q643:Q644"/>
    <mergeCell ref="Q652:Q653"/>
    <mergeCell ref="Q631:Q632"/>
    <mergeCell ref="Q616:Q617"/>
    <mergeCell ref="Q641:Q642"/>
    <mergeCell ref="P782:P783"/>
    <mergeCell ref="Q752:Q753"/>
    <mergeCell ref="Q764:Q765"/>
    <mergeCell ref="Q731:Q732"/>
    <mergeCell ref="Q770:Q771"/>
    <mergeCell ref="Q746:Q747"/>
    <mergeCell ref="Q766:Q767"/>
    <mergeCell ref="Q733:Q734"/>
    <mergeCell ref="Q776:Q777"/>
    <mergeCell ref="Q772:Q773"/>
    <mergeCell ref="Q574:Q575"/>
    <mergeCell ref="Q325:Q326"/>
    <mergeCell ref="Q331:Q332"/>
    <mergeCell ref="Q273:Q274"/>
    <mergeCell ref="Q277:Q278"/>
    <mergeCell ref="Q572:Q573"/>
    <mergeCell ref="Q279:Q280"/>
    <mergeCell ref="Q294:Q295"/>
    <mergeCell ref="Q553:Q554"/>
    <mergeCell ref="Q523:Q524"/>
    <mergeCell ref="Q115:Q116"/>
    <mergeCell ref="Q121:Q122"/>
    <mergeCell ref="Q127:Q128"/>
    <mergeCell ref="Q129:Q130"/>
    <mergeCell ref="Q123:Q124"/>
    <mergeCell ref="P376:P377"/>
    <mergeCell ref="Q337:Q338"/>
    <mergeCell ref="Q369:Q370"/>
    <mergeCell ref="Q367:Q368"/>
    <mergeCell ref="Q339:Q340"/>
    <mergeCell ref="Q361:Q362"/>
    <mergeCell ref="Q348:Q349"/>
    <mergeCell ref="Q363:Q364"/>
    <mergeCell ref="P202:P203"/>
    <mergeCell ref="P361:P362"/>
    <mergeCell ref="Q333:Q334"/>
    <mergeCell ref="P355:P356"/>
    <mergeCell ref="Q225:Q226"/>
    <mergeCell ref="Q346:Q347"/>
    <mergeCell ref="Q355:Q356"/>
    <mergeCell ref="Q357:Q358"/>
    <mergeCell ref="Q283:Q284"/>
    <mergeCell ref="Q321:Q322"/>
    <mergeCell ref="P551:P552"/>
    <mergeCell ref="P400:P401"/>
    <mergeCell ref="P325:P326"/>
    <mergeCell ref="P331:P332"/>
    <mergeCell ref="P337:P338"/>
    <mergeCell ref="P346:P347"/>
    <mergeCell ref="P406:P407"/>
    <mergeCell ref="P467:P468"/>
    <mergeCell ref="P382:P383"/>
    <mergeCell ref="P367:P368"/>
    <mergeCell ref="Q327:Q328"/>
    <mergeCell ref="P292:P293"/>
    <mergeCell ref="P235:P236"/>
    <mergeCell ref="P241:P242"/>
    <mergeCell ref="P319:P320"/>
    <mergeCell ref="P247:P248"/>
    <mergeCell ref="P265:P266"/>
    <mergeCell ref="Q319:Q320"/>
    <mergeCell ref="P301:P302"/>
    <mergeCell ref="Q301:Q302"/>
    <mergeCell ref="P85:P86"/>
    <mergeCell ref="P103:P104"/>
    <mergeCell ref="P109:P110"/>
    <mergeCell ref="P145:P146"/>
    <mergeCell ref="P115:P116"/>
    <mergeCell ref="P127:P128"/>
    <mergeCell ref="P121:P122"/>
    <mergeCell ref="P139:P140"/>
    <mergeCell ref="P97:P98"/>
    <mergeCell ref="P193:P194"/>
    <mergeCell ref="P172:P173"/>
    <mergeCell ref="P187:P188"/>
    <mergeCell ref="P151:P152"/>
    <mergeCell ref="P181:P182"/>
    <mergeCell ref="Q73:Q74"/>
    <mergeCell ref="Q87:Q88"/>
    <mergeCell ref="Q105:Q106"/>
    <mergeCell ref="Q91:Q92"/>
    <mergeCell ref="Q81:Q82"/>
    <mergeCell ref="Q103:Q104"/>
    <mergeCell ref="Q111:Q112"/>
    <mergeCell ref="P166:P167"/>
    <mergeCell ref="Q75:Q76"/>
    <mergeCell ref="Q99:Q100"/>
    <mergeCell ref="Q85:Q86"/>
    <mergeCell ref="Q97:Q98"/>
    <mergeCell ref="Q93:Q94"/>
    <mergeCell ref="P91:P92"/>
    <mergeCell ref="P160:P161"/>
    <mergeCell ref="P133:P134"/>
    <mergeCell ref="C61:C62"/>
    <mergeCell ref="A60:B60"/>
    <mergeCell ref="C43:C44"/>
    <mergeCell ref="B43:B44"/>
    <mergeCell ref="A43:A46"/>
    <mergeCell ref="A49:A52"/>
    <mergeCell ref="A61:A64"/>
    <mergeCell ref="A55:A58"/>
    <mergeCell ref="A48:B48"/>
    <mergeCell ref="A54:B54"/>
    <mergeCell ref="E67:M67"/>
    <mergeCell ref="B61:B62"/>
    <mergeCell ref="B346:B347"/>
    <mergeCell ref="A345:B345"/>
    <mergeCell ref="A336:B336"/>
    <mergeCell ref="B337:B338"/>
    <mergeCell ref="A337:A340"/>
    <mergeCell ref="A342:C342"/>
    <mergeCell ref="B217:B218"/>
    <mergeCell ref="A208:A211"/>
    <mergeCell ref="C217:C218"/>
    <mergeCell ref="A259:A262"/>
    <mergeCell ref="B259:B260"/>
    <mergeCell ref="B271:B272"/>
    <mergeCell ref="A270:B270"/>
    <mergeCell ref="A271:A274"/>
    <mergeCell ref="A265:A268"/>
    <mergeCell ref="B253:B254"/>
    <mergeCell ref="A253:A256"/>
    <mergeCell ref="C271:C272"/>
    <mergeCell ref="B277:B278"/>
    <mergeCell ref="A276:B276"/>
    <mergeCell ref="A288:C288"/>
    <mergeCell ref="A361:A364"/>
    <mergeCell ref="A325:A328"/>
    <mergeCell ref="A324:B324"/>
    <mergeCell ref="A292:A295"/>
    <mergeCell ref="A306:B306"/>
    <mergeCell ref="B313:B314"/>
    <mergeCell ref="A346:A349"/>
    <mergeCell ref="A297:C297"/>
    <mergeCell ref="A319:A322"/>
    <mergeCell ref="C608:C609"/>
    <mergeCell ref="C647:D647"/>
    <mergeCell ref="A646:C646"/>
    <mergeCell ref="C635:C636"/>
    <mergeCell ref="B629:B630"/>
    <mergeCell ref="D625:E625"/>
    <mergeCell ref="E608:M608"/>
    <mergeCell ref="C626:D626"/>
    <mergeCell ref="A614:A617"/>
    <mergeCell ref="P1080:P1081"/>
    <mergeCell ref="P974:P975"/>
    <mergeCell ref="E1080:M1080"/>
    <mergeCell ref="D979:E979"/>
    <mergeCell ref="C1007:D1007"/>
    <mergeCell ref="D1006:E1006"/>
    <mergeCell ref="P1065:P1066"/>
    <mergeCell ref="E1050:M1050"/>
    <mergeCell ref="C1044:C1045"/>
    <mergeCell ref="C1050:C1051"/>
    <mergeCell ref="A1000:B1000"/>
    <mergeCell ref="A602:A605"/>
    <mergeCell ref="A596:A599"/>
    <mergeCell ref="A758:A761"/>
    <mergeCell ref="A607:B607"/>
    <mergeCell ref="A670:B670"/>
    <mergeCell ref="A658:B658"/>
    <mergeCell ref="A665:A668"/>
    <mergeCell ref="B665:B666"/>
    <mergeCell ref="P918:P919"/>
    <mergeCell ref="P995:P996"/>
    <mergeCell ref="P1001:P1002"/>
    <mergeCell ref="P912:P913"/>
    <mergeCell ref="P689:P690"/>
    <mergeCell ref="P695:P696"/>
    <mergeCell ref="A857:B857"/>
    <mergeCell ref="A858:B858"/>
    <mergeCell ref="A850:B850"/>
    <mergeCell ref="A853:B853"/>
    <mergeCell ref="A856:B856"/>
    <mergeCell ref="A854:B854"/>
    <mergeCell ref="P788:P789"/>
    <mergeCell ref="P776:P777"/>
    <mergeCell ref="P659:P660"/>
    <mergeCell ref="P629:P630"/>
    <mergeCell ref="P746:P747"/>
    <mergeCell ref="P740:P741"/>
    <mergeCell ref="P731:P732"/>
    <mergeCell ref="P725:P726"/>
    <mergeCell ref="P671:P672"/>
    <mergeCell ref="P650:P651"/>
    <mergeCell ref="P641:P642"/>
    <mergeCell ref="P701:P702"/>
    <mergeCell ref="P439:P440"/>
    <mergeCell ref="O467:O468"/>
    <mergeCell ref="P770:P771"/>
    <mergeCell ref="P794:P795"/>
    <mergeCell ref="O746:O747"/>
    <mergeCell ref="P586:P587"/>
    <mergeCell ref="P590:P591"/>
    <mergeCell ref="P596:P597"/>
    <mergeCell ref="P614:P615"/>
    <mergeCell ref="P635:P636"/>
    <mergeCell ref="P677:P678"/>
    <mergeCell ref="P713:P714"/>
    <mergeCell ref="P683:P684"/>
    <mergeCell ref="P1071:P1072"/>
    <mergeCell ref="P989:P990"/>
    <mergeCell ref="P924:P925"/>
    <mergeCell ref="P900:P901"/>
    <mergeCell ref="P806:P807"/>
    <mergeCell ref="P758:P759"/>
    <mergeCell ref="P752:P753"/>
    <mergeCell ref="P1089:P1090"/>
    <mergeCell ref="P930:P931"/>
    <mergeCell ref="C989:C990"/>
    <mergeCell ref="A1070:B1070"/>
    <mergeCell ref="P1003:P1004"/>
    <mergeCell ref="C1071:C1072"/>
    <mergeCell ref="C1017:C1018"/>
    <mergeCell ref="B1001:B1002"/>
    <mergeCell ref="C1077:D1077"/>
    <mergeCell ref="E1065:M1065"/>
    <mergeCell ref="P906:P907"/>
    <mergeCell ref="P983:P984"/>
    <mergeCell ref="B491:B492"/>
    <mergeCell ref="A640:B640"/>
    <mergeCell ref="A613:B613"/>
    <mergeCell ref="B635:B636"/>
    <mergeCell ref="A560:A563"/>
    <mergeCell ref="B590:B591"/>
    <mergeCell ref="A590:A593"/>
    <mergeCell ref="B602:B603"/>
    <mergeCell ref="B515:B516"/>
    <mergeCell ref="A601:B601"/>
    <mergeCell ref="B731:B732"/>
    <mergeCell ref="B719:B720"/>
    <mergeCell ref="B725:B726"/>
    <mergeCell ref="A725:A728"/>
    <mergeCell ref="B677:B678"/>
    <mergeCell ref="A677:A680"/>
    <mergeCell ref="A689:A692"/>
    <mergeCell ref="A682:B682"/>
    <mergeCell ref="C731:C732"/>
    <mergeCell ref="C725:C726"/>
    <mergeCell ref="C740:C741"/>
    <mergeCell ref="B707:B708"/>
    <mergeCell ref="A712:B712"/>
    <mergeCell ref="A707:A710"/>
    <mergeCell ref="C719:C720"/>
    <mergeCell ref="A718:B718"/>
    <mergeCell ref="B713:B714"/>
    <mergeCell ref="A731:A734"/>
    <mergeCell ref="C752:C753"/>
    <mergeCell ref="C980:D980"/>
    <mergeCell ref="C1011:C1012"/>
    <mergeCell ref="C776:C777"/>
    <mergeCell ref="C900:C901"/>
    <mergeCell ref="C995:C996"/>
    <mergeCell ref="C983:C984"/>
    <mergeCell ref="A890:C890"/>
    <mergeCell ref="A893:B893"/>
    <mergeCell ref="A966:B966"/>
    <mergeCell ref="B806:B807"/>
    <mergeCell ref="B752:B753"/>
    <mergeCell ref="A757:B757"/>
    <mergeCell ref="A764:A767"/>
    <mergeCell ref="B758:B759"/>
    <mergeCell ref="A752:A755"/>
    <mergeCell ref="B764:B765"/>
    <mergeCell ref="A800:A803"/>
    <mergeCell ref="B800:B801"/>
    <mergeCell ref="A805:B805"/>
    <mergeCell ref="C782:C783"/>
    <mergeCell ref="A763:B763"/>
    <mergeCell ref="B776:B777"/>
    <mergeCell ref="A782:A785"/>
    <mergeCell ref="B782:B783"/>
    <mergeCell ref="A769:B769"/>
    <mergeCell ref="A775:B775"/>
    <mergeCell ref="A776:A779"/>
    <mergeCell ref="A833:B833"/>
    <mergeCell ref="A851:B851"/>
    <mergeCell ref="A825:B825"/>
    <mergeCell ref="A844:B844"/>
    <mergeCell ref="A831:B831"/>
    <mergeCell ref="A848:B848"/>
    <mergeCell ref="A842:B842"/>
    <mergeCell ref="A843:B843"/>
    <mergeCell ref="A841:B841"/>
    <mergeCell ref="A826:B826"/>
    <mergeCell ref="A746:A749"/>
    <mergeCell ref="A745:B745"/>
    <mergeCell ref="B746:B747"/>
    <mergeCell ref="A740:A743"/>
    <mergeCell ref="A713:A716"/>
    <mergeCell ref="A739:B739"/>
    <mergeCell ref="A724:B724"/>
    <mergeCell ref="B1017:B1018"/>
    <mergeCell ref="A1016:B1016"/>
    <mergeCell ref="A1001:A1004"/>
    <mergeCell ref="A1017:A1020"/>
    <mergeCell ref="A1010:B1010"/>
    <mergeCell ref="A1006:C1006"/>
    <mergeCell ref="C1001:C1002"/>
    <mergeCell ref="E989:M989"/>
    <mergeCell ref="C1032:C1033"/>
    <mergeCell ref="C1026:C1027"/>
    <mergeCell ref="A1022:C1022"/>
    <mergeCell ref="B1011:B1012"/>
    <mergeCell ref="C1023:D1023"/>
    <mergeCell ref="A994:B994"/>
    <mergeCell ref="A846:B846"/>
    <mergeCell ref="A941:B941"/>
    <mergeCell ref="A1076:C1076"/>
    <mergeCell ref="A880:B880"/>
    <mergeCell ref="A868:B868"/>
    <mergeCell ref="A860:B860"/>
    <mergeCell ref="A905:B905"/>
    <mergeCell ref="A1031:B1031"/>
    <mergeCell ref="A995:A998"/>
    <mergeCell ref="C906:C907"/>
    <mergeCell ref="C1089:C1090"/>
    <mergeCell ref="D1085:E1085"/>
    <mergeCell ref="B1079:C1079"/>
    <mergeCell ref="C1086:D1086"/>
    <mergeCell ref="E1089:M1089"/>
    <mergeCell ref="C1080:C1081"/>
    <mergeCell ref="D1076:E1076"/>
    <mergeCell ref="A1085:C1085"/>
    <mergeCell ref="E1082:M1082"/>
    <mergeCell ref="B1080:B1081"/>
    <mergeCell ref="A1080:A1083"/>
    <mergeCell ref="A1088:B1088"/>
    <mergeCell ref="A1089:A1092"/>
    <mergeCell ref="B1026:B1027"/>
    <mergeCell ref="A938:B938"/>
    <mergeCell ref="A940:B940"/>
    <mergeCell ref="A1026:A1029"/>
    <mergeCell ref="A1025:B1025"/>
    <mergeCell ref="A1011:A1014"/>
    <mergeCell ref="B1089:B1090"/>
    <mergeCell ref="A983:A986"/>
    <mergeCell ref="A876:B876"/>
    <mergeCell ref="A861:B861"/>
    <mergeCell ref="A862:B862"/>
    <mergeCell ref="A867:B867"/>
    <mergeCell ref="A863:B863"/>
    <mergeCell ref="A873:B873"/>
    <mergeCell ref="A875:B875"/>
    <mergeCell ref="A869:B869"/>
    <mergeCell ref="A866:B866"/>
    <mergeCell ref="A872:B872"/>
    <mergeCell ref="A824:B824"/>
    <mergeCell ref="A822:B822"/>
    <mergeCell ref="A811:B811"/>
    <mergeCell ref="A812:A815"/>
    <mergeCell ref="B812:B813"/>
    <mergeCell ref="A818:B818"/>
    <mergeCell ref="A821:B821"/>
    <mergeCell ref="A823:B823"/>
    <mergeCell ref="A819:B819"/>
    <mergeCell ref="A817:B817"/>
    <mergeCell ref="D736:E736"/>
    <mergeCell ref="C788:C789"/>
    <mergeCell ref="C794:C795"/>
    <mergeCell ref="C806:C807"/>
    <mergeCell ref="C800:C801"/>
    <mergeCell ref="C764:C765"/>
    <mergeCell ref="C746:C747"/>
    <mergeCell ref="E746:M746"/>
    <mergeCell ref="E740:M740"/>
    <mergeCell ref="E752:M752"/>
    <mergeCell ref="E731:M731"/>
    <mergeCell ref="E725:M725"/>
    <mergeCell ref="E713:M713"/>
    <mergeCell ref="E719:M719"/>
    <mergeCell ref="E683:M683"/>
    <mergeCell ref="Q1091:Q1092"/>
    <mergeCell ref="Q1065:Q1066"/>
    <mergeCell ref="Q1067:Q1068"/>
    <mergeCell ref="Q1001:Q1002"/>
    <mergeCell ref="Q1058:Q1059"/>
    <mergeCell ref="Q1044:Q1045"/>
    <mergeCell ref="Q1052:Q1053"/>
    <mergeCell ref="Q1089:Q1090"/>
    <mergeCell ref="Q1038:Q1039"/>
    <mergeCell ref="Q1073:Q1074"/>
    <mergeCell ref="P800:P801"/>
    <mergeCell ref="E788:M788"/>
    <mergeCell ref="D890:E890"/>
    <mergeCell ref="E841:M841"/>
    <mergeCell ref="E794:M794"/>
    <mergeCell ref="O800:O801"/>
    <mergeCell ref="O788:O789"/>
    <mergeCell ref="O794:O795"/>
    <mergeCell ref="O1026:O1027"/>
    <mergeCell ref="O770:O771"/>
    <mergeCell ref="O752:O753"/>
    <mergeCell ref="O758:O759"/>
    <mergeCell ref="O776:O777"/>
    <mergeCell ref="O782:O783"/>
    <mergeCell ref="E770:M770"/>
    <mergeCell ref="O1017:O1018"/>
    <mergeCell ref="O1001:O1002"/>
    <mergeCell ref="E800:M800"/>
    <mergeCell ref="E886:M886"/>
    <mergeCell ref="E1017:M1017"/>
    <mergeCell ref="E806:M806"/>
    <mergeCell ref="E817:M817"/>
    <mergeCell ref="D970:E970"/>
    <mergeCell ref="E1071:M1071"/>
    <mergeCell ref="E983:M983"/>
    <mergeCell ref="E1026:M1026"/>
    <mergeCell ref="E1032:M1032"/>
    <mergeCell ref="E1011:M1011"/>
    <mergeCell ref="D1022:E1022"/>
    <mergeCell ref="E1001:M1001"/>
    <mergeCell ref="E1038:M1038"/>
    <mergeCell ref="E1056:M1056"/>
    <mergeCell ref="E995:M995"/>
    <mergeCell ref="Q976:Q977"/>
    <mergeCell ref="Q974:Q975"/>
    <mergeCell ref="Q932:Q933"/>
    <mergeCell ref="Q1040:Q1041"/>
    <mergeCell ref="Q985:Q986"/>
    <mergeCell ref="Q983:Q984"/>
    <mergeCell ref="Q1003:Q1004"/>
    <mergeCell ref="Q1019:Q1020"/>
    <mergeCell ref="Q989:Q990"/>
    <mergeCell ref="Q1028:Q1029"/>
    <mergeCell ref="Q1056:Q1057"/>
    <mergeCell ref="Q1050:Q1051"/>
    <mergeCell ref="Q1071:Q1072"/>
    <mergeCell ref="Q1032:Q1033"/>
    <mergeCell ref="Q1046:Q1047"/>
    <mergeCell ref="Q997:Q998"/>
    <mergeCell ref="Q1013:Q1014"/>
    <mergeCell ref="Q1011:Q1012"/>
    <mergeCell ref="Q808:Q809"/>
    <mergeCell ref="Q918:Q919"/>
    <mergeCell ref="Q930:Q931"/>
    <mergeCell ref="Q924:Q925"/>
    <mergeCell ref="Q926:Q927"/>
    <mergeCell ref="Q912:Q913"/>
    <mergeCell ref="Q896:Q897"/>
    <mergeCell ref="Q760:Q761"/>
    <mergeCell ref="Q1082:Q1083"/>
    <mergeCell ref="Q1080:Q1081"/>
    <mergeCell ref="Q995:Q996"/>
    <mergeCell ref="Q991:Q992"/>
    <mergeCell ref="Q1034:Q1035"/>
    <mergeCell ref="Q1017:Q1018"/>
    <mergeCell ref="Q1026:Q1027"/>
    <mergeCell ref="Q914:Q915"/>
    <mergeCell ref="Q920:Q921"/>
    <mergeCell ref="Q659:Q660"/>
    <mergeCell ref="Q622:Q623"/>
    <mergeCell ref="Q610:Q611"/>
    <mergeCell ref="Q758:Q759"/>
    <mergeCell ref="Q748:Q749"/>
    <mergeCell ref="Q754:Q755"/>
    <mergeCell ref="Q740:Q741"/>
    <mergeCell ref="Q742:Q743"/>
    <mergeCell ref="Q721:Q722"/>
    <mergeCell ref="Q727:Q728"/>
    <mergeCell ref="Q309:Q310"/>
    <mergeCell ref="Q313:Q314"/>
    <mergeCell ref="Q315:Q316"/>
    <mergeCell ref="Q303:Q304"/>
    <mergeCell ref="Q307:Q308"/>
    <mergeCell ref="Q292:Q293"/>
    <mergeCell ref="Q243:Q244"/>
    <mergeCell ref="Q247:Q248"/>
    <mergeCell ref="Q253:Q254"/>
    <mergeCell ref="Q255:Q256"/>
    <mergeCell ref="Q249:Q250"/>
    <mergeCell ref="Q265:Q266"/>
    <mergeCell ref="Q271:Q272"/>
    <mergeCell ref="Q259:Q260"/>
    <mergeCell ref="Q267:Q268"/>
    <mergeCell ref="Q193:Q194"/>
    <mergeCell ref="Q231:Q232"/>
    <mergeCell ref="Q210:Q211"/>
    <mergeCell ref="Q229:Q230"/>
    <mergeCell ref="Q168:Q169"/>
    <mergeCell ref="Q174:Q175"/>
    <mergeCell ref="Q172:Q173"/>
    <mergeCell ref="Q181:Q182"/>
    <mergeCell ref="Q261:Q262"/>
    <mergeCell ref="Q217:Q218"/>
    <mergeCell ref="Q219:Q220"/>
    <mergeCell ref="Q223:Q224"/>
    <mergeCell ref="Q237:Q238"/>
    <mergeCell ref="Q235:Q236"/>
    <mergeCell ref="Q189:Q190"/>
    <mergeCell ref="Q208:Q209"/>
    <mergeCell ref="A207:B207"/>
    <mergeCell ref="P208:P209"/>
    <mergeCell ref="O202:O203"/>
    <mergeCell ref="O193:O194"/>
    <mergeCell ref="O208:O209"/>
    <mergeCell ref="B208:B209"/>
    <mergeCell ref="B202:B203"/>
    <mergeCell ref="A192:B192"/>
    <mergeCell ref="A90:B90"/>
    <mergeCell ref="A186:B186"/>
    <mergeCell ref="A96:B96"/>
    <mergeCell ref="A84:B84"/>
    <mergeCell ref="A97:A100"/>
    <mergeCell ref="B85:B86"/>
    <mergeCell ref="A85:A88"/>
    <mergeCell ref="A91:A94"/>
    <mergeCell ref="A126:B126"/>
    <mergeCell ref="A109:A112"/>
    <mergeCell ref="E91:M91"/>
    <mergeCell ref="E85:M85"/>
    <mergeCell ref="A222:B222"/>
    <mergeCell ref="E193:M193"/>
    <mergeCell ref="B193:B194"/>
    <mergeCell ref="C193:C194"/>
    <mergeCell ref="C199:D199"/>
    <mergeCell ref="D198:E198"/>
    <mergeCell ref="A198:C198"/>
    <mergeCell ref="A187:A190"/>
    <mergeCell ref="A193:A196"/>
    <mergeCell ref="B187:B188"/>
    <mergeCell ref="A202:A205"/>
    <mergeCell ref="A201:B201"/>
    <mergeCell ref="C187:C188"/>
    <mergeCell ref="O160:O161"/>
    <mergeCell ref="O139:O140"/>
    <mergeCell ref="O79:O80"/>
    <mergeCell ref="O85:O86"/>
    <mergeCell ref="O97:O98"/>
    <mergeCell ref="O103:O104"/>
    <mergeCell ref="O109:O110"/>
    <mergeCell ref="O145:O146"/>
    <mergeCell ref="O151:O152"/>
    <mergeCell ref="O37:O38"/>
    <mergeCell ref="O43:O44"/>
    <mergeCell ref="O61:O62"/>
    <mergeCell ref="O55:O56"/>
    <mergeCell ref="A25:A28"/>
    <mergeCell ref="A12:B12"/>
    <mergeCell ref="O25:O26"/>
    <mergeCell ref="Q27:Q28"/>
    <mergeCell ref="A24:B24"/>
    <mergeCell ref="B25:B26"/>
    <mergeCell ref="C25:C26"/>
    <mergeCell ref="A19:A22"/>
    <mergeCell ref="B19:B20"/>
    <mergeCell ref="A18:B18"/>
    <mergeCell ref="A2:C2"/>
    <mergeCell ref="A13:A16"/>
    <mergeCell ref="C3:D3"/>
    <mergeCell ref="C7:C8"/>
    <mergeCell ref="A6:B6"/>
    <mergeCell ref="B13:B14"/>
    <mergeCell ref="A7:A10"/>
    <mergeCell ref="B7:B8"/>
    <mergeCell ref="P515:P516"/>
    <mergeCell ref="Q19:Q20"/>
    <mergeCell ref="C79:C80"/>
    <mergeCell ref="E19:M19"/>
    <mergeCell ref="P19:P20"/>
    <mergeCell ref="E73:M73"/>
    <mergeCell ref="Q57:Q58"/>
    <mergeCell ref="O67:O68"/>
    <mergeCell ref="O91:O92"/>
    <mergeCell ref="O31:O32"/>
    <mergeCell ref="E13:M13"/>
    <mergeCell ref="Q7:Q8"/>
    <mergeCell ref="C13:C14"/>
    <mergeCell ref="O7:O8"/>
    <mergeCell ref="O13:O14"/>
    <mergeCell ref="Q9:Q10"/>
    <mergeCell ref="P7:P8"/>
    <mergeCell ref="P13:P14"/>
    <mergeCell ref="Q13:Q14"/>
    <mergeCell ref="E7:M7"/>
    <mergeCell ref="Q15:Q16"/>
    <mergeCell ref="O701:O702"/>
    <mergeCell ref="C19:C20"/>
    <mergeCell ref="O172:O173"/>
    <mergeCell ref="P527:P528"/>
    <mergeCell ref="O485:O486"/>
    <mergeCell ref="O491:O492"/>
    <mergeCell ref="O473:O474"/>
    <mergeCell ref="O521:O522"/>
    <mergeCell ref="O19:O20"/>
    <mergeCell ref="O73:O74"/>
    <mergeCell ref="O527:O528"/>
    <mergeCell ref="O614:O615"/>
    <mergeCell ref="O602:O603"/>
    <mergeCell ref="O367:O368"/>
    <mergeCell ref="O337:O338"/>
    <mergeCell ref="O346:O347"/>
    <mergeCell ref="O247:O248"/>
    <mergeCell ref="O253:O254"/>
    <mergeCell ref="O277:O278"/>
    <mergeCell ref="P533:P534"/>
    <mergeCell ref="O608:O609"/>
    <mergeCell ref="O572:O573"/>
    <mergeCell ref="O533:O534"/>
    <mergeCell ref="O578:O579"/>
    <mergeCell ref="O539:O540"/>
    <mergeCell ref="O545:O546"/>
    <mergeCell ref="O551:O552"/>
    <mergeCell ref="P608:P609"/>
    <mergeCell ref="P545:P546"/>
    <mergeCell ref="Q21:Q22"/>
    <mergeCell ref="P602:P603"/>
    <mergeCell ref="P572:P573"/>
    <mergeCell ref="P578:P579"/>
    <mergeCell ref="P584:P585"/>
    <mergeCell ref="P521:P522"/>
    <mergeCell ref="P539:P540"/>
    <mergeCell ref="P277:P278"/>
    <mergeCell ref="Q61:Q62"/>
    <mergeCell ref="Q79:Q80"/>
    <mergeCell ref="Q894:Q895"/>
    <mergeCell ref="Q900:Q901"/>
    <mergeCell ref="Q902:Q903"/>
    <mergeCell ref="Q906:Q907"/>
    <mergeCell ref="Q908:Q909"/>
    <mergeCell ref="O713:O714"/>
    <mergeCell ref="O641:O642"/>
    <mergeCell ref="O689:O690"/>
    <mergeCell ref="O665:O666"/>
    <mergeCell ref="O683:O684"/>
    <mergeCell ref="O707:O708"/>
    <mergeCell ref="O677:O678"/>
    <mergeCell ref="O695:O696"/>
    <mergeCell ref="O671:O672"/>
    <mergeCell ref="O1089:O1090"/>
    <mergeCell ref="O1050:O1051"/>
    <mergeCell ref="O1056:O1057"/>
    <mergeCell ref="O1065:O1066"/>
    <mergeCell ref="O1080:O1081"/>
    <mergeCell ref="O1071:O1072"/>
    <mergeCell ref="O912:O913"/>
    <mergeCell ref="O1003:O1004"/>
    <mergeCell ref="O1011:O1012"/>
    <mergeCell ref="O983:O984"/>
    <mergeCell ref="O924:O925"/>
    <mergeCell ref="O930:O931"/>
    <mergeCell ref="O995:O996"/>
    <mergeCell ref="O989:O990"/>
    <mergeCell ref="O974:O975"/>
    <mergeCell ref="O918:O919"/>
    <mergeCell ref="O906:O907"/>
    <mergeCell ref="O894:O895"/>
    <mergeCell ref="O900:O901"/>
    <mergeCell ref="O584:O585"/>
    <mergeCell ref="O596:O597"/>
    <mergeCell ref="O590:O591"/>
    <mergeCell ref="O806:O807"/>
    <mergeCell ref="O629:O630"/>
    <mergeCell ref="O740:O741"/>
    <mergeCell ref="O725:O726"/>
    <mergeCell ref="O719:O720"/>
    <mergeCell ref="O659:O660"/>
    <mergeCell ref="O620:O621"/>
    <mergeCell ref="O445:O446"/>
    <mergeCell ref="O506:O507"/>
    <mergeCell ref="O500:O501"/>
    <mergeCell ref="O515:O516"/>
    <mergeCell ref="O479:O480"/>
    <mergeCell ref="A223:A226"/>
    <mergeCell ref="A234:B234"/>
    <mergeCell ref="B229:B230"/>
    <mergeCell ref="A228:B228"/>
    <mergeCell ref="B223:B224"/>
    <mergeCell ref="C223:C224"/>
    <mergeCell ref="C436:D436"/>
    <mergeCell ref="C424:C425"/>
    <mergeCell ref="O439:O440"/>
    <mergeCell ref="O325:O326"/>
    <mergeCell ref="O331:O332"/>
    <mergeCell ref="O361:O362"/>
    <mergeCell ref="O382:O383"/>
    <mergeCell ref="O412:O413"/>
    <mergeCell ref="O406:O407"/>
    <mergeCell ref="O271:O272"/>
    <mergeCell ref="O292:O293"/>
    <mergeCell ref="O301:O302"/>
    <mergeCell ref="P259:P260"/>
    <mergeCell ref="P223:P224"/>
    <mergeCell ref="P271:P272"/>
    <mergeCell ref="P217:P218"/>
    <mergeCell ref="P253:P254"/>
    <mergeCell ref="P229:P230"/>
    <mergeCell ref="O217:O218"/>
    <mergeCell ref="O265:O266"/>
    <mergeCell ref="O259:O260"/>
    <mergeCell ref="O235:O236"/>
    <mergeCell ref="E217:M217"/>
    <mergeCell ref="E202:M202"/>
    <mergeCell ref="E208:M208"/>
    <mergeCell ref="E406:M406"/>
    <mergeCell ref="E229:M229"/>
    <mergeCell ref="E241:M241"/>
    <mergeCell ref="E235:M235"/>
    <mergeCell ref="E247:M247"/>
    <mergeCell ref="E253:M253"/>
    <mergeCell ref="E259:M259"/>
    <mergeCell ref="C400:C401"/>
    <mergeCell ref="C406:C407"/>
    <mergeCell ref="A399:B399"/>
    <mergeCell ref="A406:A409"/>
    <mergeCell ref="B400:B401"/>
    <mergeCell ref="A400:A403"/>
    <mergeCell ref="A405:B405"/>
  </mergeCells>
  <dataValidations count="1">
    <dataValidation allowBlank="1" showInputMessage="1" showErrorMessage="1" imeMode="off" sqref="E883:F884 G937:N966 E968:N968 G839:N840 G849:N855 F354:I354 G843:N847 G857:N885 E839:F839 G819:N837"/>
  </dataValidations>
  <printOptions horizontalCentered="1"/>
  <pageMargins left="0.3937007874015748" right="0.3937007874015748" top="0.3937007874015748" bottom="0.3937007874015748" header="0.5118110236220472" footer="0.1968503937007874"/>
  <pageSetup firstPageNumber="1" useFirstPageNumber="1" horizontalDpi="600" verticalDpi="600" orientation="landscape" paperSize="9" scale="69" r:id="rId2"/>
  <headerFooter alignWithMargins="0">
    <oddFooter xml:space="preserve">&amp;C&amp;P </oddFooter>
  </headerFooter>
  <rowBreaks count="41" manualBreakCount="41">
    <brk id="28" max="18" man="1"/>
    <brk id="52" max="18" man="1"/>
    <brk id="76" max="18" man="1"/>
    <brk id="100" max="18" man="1"/>
    <brk id="124" max="18" man="1"/>
    <brk id="148" max="18" man="1"/>
    <brk id="175" max="18" man="1"/>
    <brk id="196" max="18" man="1"/>
    <brk id="226" max="18" man="1"/>
    <brk id="250" max="18" man="1"/>
    <brk id="274" max="18" man="1"/>
    <brk id="304" max="18" man="1"/>
    <brk id="322" max="18" man="1"/>
    <brk id="340" max="18" man="1"/>
    <brk id="370" max="18" man="1"/>
    <brk id="395" max="18" man="1"/>
    <brk id="421" max="18" man="1"/>
    <brk id="448" max="18" man="1"/>
    <brk id="476" max="18" man="1"/>
    <brk id="503" max="18" man="1"/>
    <brk id="530" max="18" man="1"/>
    <brk id="554" max="18" man="1"/>
    <brk id="581" max="18" man="1"/>
    <brk id="605" max="18" man="1"/>
    <brk id="632" max="18" man="1"/>
    <brk id="662" max="18" man="1"/>
    <brk id="686" max="18" man="1"/>
    <brk id="710" max="18" man="1"/>
    <brk id="734" max="18" man="1"/>
    <brk id="761" max="18" man="1"/>
    <brk id="785" max="18" man="1"/>
    <brk id="809" max="18" man="1"/>
    <brk id="839" max="18" man="1"/>
    <brk id="888" max="18" man="1"/>
    <brk id="915" max="18" man="1"/>
    <brk id="933" max="18" man="1"/>
    <brk id="977" max="18" man="1"/>
    <brk id="1004" max="18" man="1"/>
    <brk id="1035" max="18" man="1"/>
    <brk id="1059" max="18" man="1"/>
    <brk id="1083" max="18"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P39"/>
  <sheetViews>
    <sheetView zoomScale="75" zoomScaleNormal="75" zoomScalePageLayoutView="0" workbookViewId="0" topLeftCell="A1">
      <selection activeCell="F44" sqref="F44"/>
    </sheetView>
  </sheetViews>
  <sheetFormatPr defaultColWidth="9.00390625" defaultRowHeight="30" customHeight="1"/>
  <cols>
    <col min="1" max="1" width="4.00390625" style="13" bestFit="1" customWidth="1"/>
    <col min="2" max="2" width="38.50390625" style="13" customWidth="1"/>
    <col min="3" max="3" width="7.75390625" style="14" customWidth="1"/>
    <col min="4" max="4" width="7.625" style="13" customWidth="1"/>
    <col min="5" max="5" width="7.625" style="144" customWidth="1"/>
    <col min="6" max="6" width="7.625" style="13" customWidth="1"/>
    <col min="7" max="7" width="7.625" style="144" customWidth="1"/>
    <col min="8" max="8" width="7.625" style="13" customWidth="1"/>
    <col min="9" max="9" width="7.625" style="144" customWidth="1"/>
    <col min="10" max="10" width="7.625" style="13" customWidth="1"/>
    <col min="11" max="11" width="7.625" style="144" customWidth="1"/>
    <col min="12" max="12" width="7.625" style="13" customWidth="1"/>
    <col min="13" max="13" width="7.625" style="144" customWidth="1"/>
    <col min="14" max="15" width="9.875" style="13" customWidth="1"/>
    <col min="16" max="16" width="9.875" style="495" customWidth="1"/>
    <col min="17" max="16384" width="9.00390625" style="13" customWidth="1"/>
  </cols>
  <sheetData>
    <row r="1" spans="1:16" ht="30" customHeight="1">
      <c r="A1" s="245" t="s">
        <v>19</v>
      </c>
      <c r="B1" s="243"/>
      <c r="C1" s="243"/>
      <c r="E1" s="702"/>
      <c r="F1" s="702"/>
      <c r="G1" s="702"/>
      <c r="N1" s="106"/>
      <c r="O1" s="106" t="s">
        <v>768</v>
      </c>
      <c r="P1" s="491"/>
    </row>
    <row r="2" spans="1:16" ht="30" customHeight="1">
      <c r="A2" s="15" t="s">
        <v>414</v>
      </c>
      <c r="B2" s="15" t="s">
        <v>15</v>
      </c>
      <c r="C2" s="15" t="s">
        <v>401</v>
      </c>
      <c r="D2" s="22" t="s">
        <v>149</v>
      </c>
      <c r="E2" s="246" t="s">
        <v>336</v>
      </c>
      <c r="F2" s="142" t="s">
        <v>214</v>
      </c>
      <c r="G2" s="246" t="s">
        <v>52</v>
      </c>
      <c r="H2" s="20" t="s">
        <v>215</v>
      </c>
      <c r="I2" s="248" t="s">
        <v>50</v>
      </c>
      <c r="J2" s="20" t="s">
        <v>216</v>
      </c>
      <c r="K2" s="248" t="s">
        <v>710</v>
      </c>
      <c r="L2" s="148" t="s">
        <v>217</v>
      </c>
      <c r="M2" s="249" t="s">
        <v>711</v>
      </c>
      <c r="N2" s="148" t="s">
        <v>21</v>
      </c>
      <c r="O2" s="251" t="s">
        <v>20</v>
      </c>
      <c r="P2" s="492" t="s">
        <v>158</v>
      </c>
    </row>
    <row r="3" spans="1:16" ht="30" customHeight="1">
      <c r="A3" s="139">
        <v>1</v>
      </c>
      <c r="B3" s="703" t="s">
        <v>573</v>
      </c>
      <c r="C3" s="703"/>
      <c r="D3" s="140">
        <f aca="true" t="shared" si="0" ref="D3:M3">SUM(D4:D9)</f>
        <v>9599</v>
      </c>
      <c r="E3" s="145">
        <f t="shared" si="0"/>
        <v>12354</v>
      </c>
      <c r="F3" s="140">
        <f t="shared" si="0"/>
        <v>6489</v>
      </c>
      <c r="G3" s="145">
        <f t="shared" si="0"/>
        <v>39088</v>
      </c>
      <c r="H3" s="140">
        <f t="shared" si="0"/>
        <v>24035</v>
      </c>
      <c r="I3" s="145">
        <f t="shared" si="0"/>
        <v>55190</v>
      </c>
      <c r="J3" s="140">
        <f t="shared" si="0"/>
        <v>39412</v>
      </c>
      <c r="K3" s="145">
        <f t="shared" si="0"/>
        <v>75269</v>
      </c>
      <c r="L3" s="151">
        <f t="shared" si="0"/>
        <v>45012</v>
      </c>
      <c r="M3" s="155">
        <f t="shared" si="0"/>
        <v>80017</v>
      </c>
      <c r="N3" s="151">
        <f>SUM(D3,F3,H3,J3,L3)</f>
        <v>124547</v>
      </c>
      <c r="O3" s="145">
        <f>SUM(E3,G3,I3,K3,M3)</f>
        <v>261918</v>
      </c>
      <c r="P3" s="493">
        <f>+G3+I3</f>
        <v>94278</v>
      </c>
    </row>
    <row r="4" spans="1:16" ht="30" customHeight="1">
      <c r="A4" s="15">
        <v>101</v>
      </c>
      <c r="B4" s="11" t="s">
        <v>945</v>
      </c>
      <c r="C4" s="15" t="s">
        <v>402</v>
      </c>
      <c r="D4" s="114">
        <f>'個別取組項目'!E4</f>
        <v>9599</v>
      </c>
      <c r="E4" s="247">
        <f>'個別取組項目'!F4</f>
        <v>12354</v>
      </c>
      <c r="F4" s="114">
        <f>'個別取組項目'!G4</f>
        <v>6489</v>
      </c>
      <c r="G4" s="247">
        <f>'個別取組項目'!H4</f>
        <v>25422</v>
      </c>
      <c r="H4" s="114">
        <f>'個別取組項目'!I4</f>
        <v>6694</v>
      </c>
      <c r="I4" s="247">
        <f>'個別取組項目'!J4</f>
        <v>24183</v>
      </c>
      <c r="J4" s="114">
        <f>'個別取組項目'!K4</f>
        <v>6594</v>
      </c>
      <c r="K4" s="247">
        <f>'個別取組項目'!L4</f>
        <v>28785</v>
      </c>
      <c r="L4" s="114">
        <f>'個別取組項目'!M4</f>
        <v>12194</v>
      </c>
      <c r="M4" s="250">
        <f>'個別取組項目'!N4</f>
        <v>33533</v>
      </c>
      <c r="N4" s="154">
        <f aca="true" t="shared" si="1" ref="N4:N38">SUM(D4,F4,H4,J4,L4)</f>
        <v>41570</v>
      </c>
      <c r="O4" s="247">
        <f aca="true" t="shared" si="2" ref="O4:O38">SUM(E4,G4,I4,K4,M4)</f>
        <v>124277</v>
      </c>
      <c r="P4" s="494">
        <f aca="true" t="shared" si="3" ref="P4:P38">+G4+I4</f>
        <v>49605</v>
      </c>
    </row>
    <row r="5" spans="1:16" ht="30" customHeight="1">
      <c r="A5" s="15">
        <v>102</v>
      </c>
      <c r="B5" s="11" t="s">
        <v>591</v>
      </c>
      <c r="C5" s="15" t="s">
        <v>403</v>
      </c>
      <c r="D5" s="114">
        <f>'個別取組項目'!E158</f>
        <v>0</v>
      </c>
      <c r="E5" s="247">
        <f>'個別取組項目'!F158</f>
        <v>0</v>
      </c>
      <c r="F5" s="114">
        <f>'個別取組項目'!G158</f>
        <v>0</v>
      </c>
      <c r="G5" s="247">
        <f>'個別取組項目'!H158</f>
        <v>13666</v>
      </c>
      <c r="H5" s="114">
        <f>'個別取組項目'!I158</f>
        <v>0</v>
      </c>
      <c r="I5" s="247">
        <f>'個別取組項目'!J158</f>
        <v>13666</v>
      </c>
      <c r="J5" s="114">
        <f>'個別取組項目'!K158</f>
        <v>0</v>
      </c>
      <c r="K5" s="247">
        <f>'個別取組項目'!L158</f>
        <v>13666</v>
      </c>
      <c r="L5" s="114">
        <f>'個別取組項目'!M158</f>
        <v>0</v>
      </c>
      <c r="M5" s="250">
        <f>'個別取組項目'!N158</f>
        <v>13666</v>
      </c>
      <c r="N5" s="154">
        <f t="shared" si="1"/>
        <v>0</v>
      </c>
      <c r="O5" s="247">
        <f t="shared" si="2"/>
        <v>54664</v>
      </c>
      <c r="P5" s="494">
        <f t="shared" si="3"/>
        <v>27332</v>
      </c>
    </row>
    <row r="6" spans="1:16" ht="30" customHeight="1">
      <c r="A6" s="15">
        <v>103</v>
      </c>
      <c r="B6" s="11" t="s">
        <v>657</v>
      </c>
      <c r="C6" s="15" t="s">
        <v>219</v>
      </c>
      <c r="D6" s="114">
        <f>'個別取組項目'!E179</f>
        <v>0</v>
      </c>
      <c r="E6" s="247">
        <f>'個別取組項目'!F179</f>
        <v>0</v>
      </c>
      <c r="F6" s="114">
        <f>'個別取組項目'!G179</f>
        <v>0</v>
      </c>
      <c r="G6" s="247">
        <f>'個別取組項目'!H179</f>
        <v>0</v>
      </c>
      <c r="H6" s="114">
        <f>'個別取組項目'!I179</f>
        <v>0</v>
      </c>
      <c r="I6" s="247">
        <f>'個別取組項目'!J179</f>
        <v>0</v>
      </c>
      <c r="J6" s="114">
        <f>'個別取組項目'!K179</f>
        <v>0</v>
      </c>
      <c r="K6" s="247">
        <f>'個別取組項目'!L179</f>
        <v>0</v>
      </c>
      <c r="L6" s="114">
        <f>'個別取組項目'!M179</f>
        <v>0</v>
      </c>
      <c r="M6" s="250">
        <f>'個別取組項目'!N179</f>
        <v>0</v>
      </c>
      <c r="N6" s="154">
        <f t="shared" si="1"/>
        <v>0</v>
      </c>
      <c r="O6" s="247">
        <f t="shared" si="2"/>
        <v>0</v>
      </c>
      <c r="P6" s="494">
        <f t="shared" si="3"/>
        <v>0</v>
      </c>
    </row>
    <row r="7" spans="1:16" ht="30" customHeight="1">
      <c r="A7" s="15">
        <v>104</v>
      </c>
      <c r="B7" s="11" t="s">
        <v>404</v>
      </c>
      <c r="C7" s="15" t="s">
        <v>995</v>
      </c>
      <c r="D7" s="114">
        <f>'個別取組項目'!E200</f>
        <v>0</v>
      </c>
      <c r="E7" s="247">
        <f>'個別取組項目'!F200</f>
        <v>0</v>
      </c>
      <c r="F7" s="114">
        <f>'個別取組項目'!G200</f>
        <v>0</v>
      </c>
      <c r="G7" s="247">
        <f>'個別取組項目'!H200</f>
        <v>0</v>
      </c>
      <c r="H7" s="114">
        <f>'個別取組項目'!I200</f>
        <v>17341</v>
      </c>
      <c r="I7" s="247">
        <f>'個別取組項目'!J200</f>
        <v>17341</v>
      </c>
      <c r="J7" s="114">
        <f>'個別取組項目'!K200</f>
        <v>32818</v>
      </c>
      <c r="K7" s="247">
        <f>'個別取組項目'!L200</f>
        <v>32818</v>
      </c>
      <c r="L7" s="114">
        <f>'個別取組項目'!M200</f>
        <v>32818</v>
      </c>
      <c r="M7" s="250">
        <f>'個別取組項目'!N200</f>
        <v>32818</v>
      </c>
      <c r="N7" s="154">
        <f t="shared" si="1"/>
        <v>82977</v>
      </c>
      <c r="O7" s="247">
        <f t="shared" si="2"/>
        <v>82977</v>
      </c>
      <c r="P7" s="494">
        <f t="shared" si="3"/>
        <v>17341</v>
      </c>
    </row>
    <row r="8" spans="1:16" ht="30" customHeight="1">
      <c r="A8" s="15">
        <v>105</v>
      </c>
      <c r="B8" s="11" t="s">
        <v>166</v>
      </c>
      <c r="C8" s="15" t="s">
        <v>1006</v>
      </c>
      <c r="D8" s="114">
        <f>'個別取組項目'!E215</f>
        <v>0</v>
      </c>
      <c r="E8" s="247">
        <f>'個別取組項目'!F215</f>
        <v>0</v>
      </c>
      <c r="F8" s="114">
        <f>'個別取組項目'!G215</f>
        <v>0</v>
      </c>
      <c r="G8" s="247">
        <f>'個別取組項目'!H215</f>
        <v>0</v>
      </c>
      <c r="H8" s="114">
        <f>'個別取組項目'!I215</f>
        <v>0</v>
      </c>
      <c r="I8" s="247">
        <f>'個別取組項目'!J215</f>
        <v>0</v>
      </c>
      <c r="J8" s="114">
        <f>'個別取組項目'!K215</f>
        <v>0</v>
      </c>
      <c r="K8" s="247">
        <f>'個別取組項目'!L215</f>
        <v>0</v>
      </c>
      <c r="L8" s="114">
        <f>'個別取組項目'!M215</f>
        <v>0</v>
      </c>
      <c r="M8" s="250">
        <f>'個別取組項目'!N215</f>
        <v>0</v>
      </c>
      <c r="N8" s="154">
        <f t="shared" si="1"/>
        <v>0</v>
      </c>
      <c r="O8" s="247">
        <f t="shared" si="2"/>
        <v>0</v>
      </c>
      <c r="P8" s="494">
        <f t="shared" si="3"/>
        <v>0</v>
      </c>
    </row>
    <row r="9" spans="1:16" ht="30" customHeight="1">
      <c r="A9" s="15">
        <v>106</v>
      </c>
      <c r="B9" s="11" t="s">
        <v>405</v>
      </c>
      <c r="C9" s="15" t="s">
        <v>1006</v>
      </c>
      <c r="D9" s="114">
        <f>'個別取組項目'!E290</f>
        <v>0</v>
      </c>
      <c r="E9" s="247">
        <f>'個別取組項目'!F290</f>
        <v>0</v>
      </c>
      <c r="F9" s="114">
        <f>'個別取組項目'!G290</f>
        <v>0</v>
      </c>
      <c r="G9" s="247">
        <f>'個別取組項目'!H290</f>
        <v>0</v>
      </c>
      <c r="H9" s="114">
        <f>'個別取組項目'!I290</f>
        <v>0</v>
      </c>
      <c r="I9" s="247">
        <f>'個別取組項目'!J290</f>
        <v>0</v>
      </c>
      <c r="J9" s="114">
        <f>'個別取組項目'!K290</f>
        <v>0</v>
      </c>
      <c r="K9" s="247">
        <f>'個別取組項目'!L290</f>
        <v>0</v>
      </c>
      <c r="L9" s="114">
        <f>'個別取組項目'!M290</f>
        <v>0</v>
      </c>
      <c r="M9" s="250">
        <f>'個別取組項目'!N290</f>
        <v>0</v>
      </c>
      <c r="N9" s="154">
        <f t="shared" si="1"/>
        <v>0</v>
      </c>
      <c r="O9" s="247">
        <f t="shared" si="2"/>
        <v>0</v>
      </c>
      <c r="P9" s="494">
        <f t="shared" si="3"/>
        <v>0</v>
      </c>
    </row>
    <row r="10" spans="1:16" ht="30" customHeight="1">
      <c r="A10" s="139">
        <v>2</v>
      </c>
      <c r="B10" s="703" t="s">
        <v>406</v>
      </c>
      <c r="C10" s="703"/>
      <c r="D10" s="140">
        <f aca="true" t="shared" si="4" ref="D10:M10">SUM(D11:D13)</f>
        <v>0</v>
      </c>
      <c r="E10" s="145">
        <f t="shared" si="4"/>
        <v>0</v>
      </c>
      <c r="F10" s="140">
        <f t="shared" si="4"/>
        <v>8969</v>
      </c>
      <c r="G10" s="145">
        <f t="shared" si="4"/>
        <v>4097</v>
      </c>
      <c r="H10" s="140">
        <f t="shared" si="4"/>
        <v>8969</v>
      </c>
      <c r="I10" s="145">
        <f t="shared" si="4"/>
        <v>4212</v>
      </c>
      <c r="J10" s="140">
        <f t="shared" si="4"/>
        <v>8969</v>
      </c>
      <c r="K10" s="145">
        <f t="shared" si="4"/>
        <v>4321</v>
      </c>
      <c r="L10" s="151">
        <f t="shared" si="4"/>
        <v>8969</v>
      </c>
      <c r="M10" s="155">
        <f t="shared" si="4"/>
        <v>0</v>
      </c>
      <c r="N10" s="151">
        <f t="shared" si="1"/>
        <v>35876</v>
      </c>
      <c r="O10" s="145">
        <f t="shared" si="2"/>
        <v>12630</v>
      </c>
      <c r="P10" s="493">
        <f t="shared" si="3"/>
        <v>8309</v>
      </c>
    </row>
    <row r="11" spans="1:16" ht="30" customHeight="1">
      <c r="A11" s="15">
        <v>201</v>
      </c>
      <c r="B11" s="11" t="s">
        <v>901</v>
      </c>
      <c r="C11" s="15" t="s">
        <v>403</v>
      </c>
      <c r="D11" s="114">
        <f>'個別取組項目'!E299</f>
        <v>0</v>
      </c>
      <c r="E11" s="247">
        <f>'個別取組項目'!F299</f>
        <v>0</v>
      </c>
      <c r="F11" s="114">
        <f>'個別取組項目'!G299</f>
        <v>8969</v>
      </c>
      <c r="G11" s="247">
        <f>'個別取組項目'!H299</f>
        <v>4097</v>
      </c>
      <c r="H11" s="114">
        <f>'個別取組項目'!I299</f>
        <v>8969</v>
      </c>
      <c r="I11" s="247">
        <f>'個別取組項目'!J299</f>
        <v>4212</v>
      </c>
      <c r="J11" s="114">
        <f>'個別取組項目'!K299</f>
        <v>8969</v>
      </c>
      <c r="K11" s="247">
        <f>'個別取組項目'!L299</f>
        <v>4321</v>
      </c>
      <c r="L11" s="114">
        <f>'個別取組項目'!M299</f>
        <v>8969</v>
      </c>
      <c r="M11" s="250">
        <f>'個別取組項目'!N299</f>
        <v>0</v>
      </c>
      <c r="N11" s="154">
        <f t="shared" si="1"/>
        <v>35876</v>
      </c>
      <c r="O11" s="247">
        <f t="shared" si="2"/>
        <v>12630</v>
      </c>
      <c r="P11" s="494">
        <f t="shared" si="3"/>
        <v>8309</v>
      </c>
    </row>
    <row r="12" spans="1:16" ht="30" customHeight="1">
      <c r="A12" s="105" t="s">
        <v>767</v>
      </c>
      <c r="B12" s="11" t="s">
        <v>376</v>
      </c>
      <c r="C12" s="15" t="s">
        <v>403</v>
      </c>
      <c r="D12" s="114">
        <f>'個別取組項目'!E344</f>
        <v>0</v>
      </c>
      <c r="E12" s="247">
        <f>'個別取組項目'!F344</f>
        <v>0</v>
      </c>
      <c r="F12" s="114">
        <f>'個別取組項目'!G344</f>
        <v>0</v>
      </c>
      <c r="G12" s="247">
        <f>'個別取組項目'!H344</f>
        <v>0</v>
      </c>
      <c r="H12" s="114">
        <f>'個別取組項目'!I344</f>
        <v>0</v>
      </c>
      <c r="I12" s="247">
        <f>'個別取組項目'!J344</f>
        <v>0</v>
      </c>
      <c r="J12" s="114">
        <f>'個別取組項目'!K344</f>
        <v>0</v>
      </c>
      <c r="K12" s="247">
        <f>'個別取組項目'!L344</f>
        <v>0</v>
      </c>
      <c r="L12" s="114">
        <f>'個別取組項目'!M344</f>
        <v>0</v>
      </c>
      <c r="M12" s="250">
        <f>'個別取組項目'!N344</f>
        <v>0</v>
      </c>
      <c r="N12" s="154">
        <f t="shared" si="1"/>
        <v>0</v>
      </c>
      <c r="O12" s="247">
        <f t="shared" si="2"/>
        <v>0</v>
      </c>
      <c r="P12" s="494">
        <f t="shared" si="3"/>
        <v>0</v>
      </c>
    </row>
    <row r="13" spans="1:16" ht="30" customHeight="1">
      <c r="A13" s="15">
        <v>202</v>
      </c>
      <c r="B13" s="11" t="s">
        <v>407</v>
      </c>
      <c r="C13" s="15" t="s">
        <v>403</v>
      </c>
      <c r="D13" s="114">
        <f>'個別取組項目'!E353</f>
        <v>0</v>
      </c>
      <c r="E13" s="247">
        <f>'個別取組項目'!F353</f>
        <v>0</v>
      </c>
      <c r="F13" s="114">
        <f>'個別取組項目'!G353</f>
        <v>0</v>
      </c>
      <c r="G13" s="247">
        <f>'個別取組項目'!H353</f>
        <v>0</v>
      </c>
      <c r="H13" s="114">
        <f>'個別取組項目'!I353</f>
        <v>0</v>
      </c>
      <c r="I13" s="247">
        <f>'個別取組項目'!J353</f>
        <v>0</v>
      </c>
      <c r="J13" s="114">
        <f>'個別取組項目'!K353</f>
        <v>0</v>
      </c>
      <c r="K13" s="247">
        <f>'個別取組項目'!L353</f>
        <v>0</v>
      </c>
      <c r="L13" s="114">
        <f>'個別取組項目'!M353</f>
        <v>0</v>
      </c>
      <c r="M13" s="250">
        <f>'個別取組項目'!N353</f>
        <v>0</v>
      </c>
      <c r="N13" s="154">
        <f t="shared" si="1"/>
        <v>0</v>
      </c>
      <c r="O13" s="247">
        <f t="shared" si="2"/>
        <v>0</v>
      </c>
      <c r="P13" s="494">
        <f t="shared" si="3"/>
        <v>0</v>
      </c>
    </row>
    <row r="14" spans="1:16" ht="30" customHeight="1">
      <c r="A14" s="139">
        <v>3</v>
      </c>
      <c r="B14" s="703" t="s">
        <v>408</v>
      </c>
      <c r="C14" s="703"/>
      <c r="D14" s="140">
        <f aca="true" t="shared" si="5" ref="D14:M14">SUM(D15)</f>
        <v>0</v>
      </c>
      <c r="E14" s="145">
        <f t="shared" si="5"/>
        <v>0</v>
      </c>
      <c r="F14" s="140">
        <f t="shared" si="5"/>
        <v>50801</v>
      </c>
      <c r="G14" s="145">
        <f t="shared" si="5"/>
        <v>141033</v>
      </c>
      <c r="H14" s="140">
        <f t="shared" si="5"/>
        <v>67788</v>
      </c>
      <c r="I14" s="145">
        <f t="shared" si="5"/>
        <v>202185</v>
      </c>
      <c r="J14" s="140">
        <f t="shared" si="5"/>
        <v>97999</v>
      </c>
      <c r="K14" s="145">
        <f t="shared" si="5"/>
        <v>344603</v>
      </c>
      <c r="L14" s="151">
        <f t="shared" si="5"/>
        <v>134698</v>
      </c>
      <c r="M14" s="155">
        <f t="shared" si="5"/>
        <v>499857</v>
      </c>
      <c r="N14" s="151">
        <f t="shared" si="1"/>
        <v>351286</v>
      </c>
      <c r="O14" s="145">
        <f t="shared" si="2"/>
        <v>1187678</v>
      </c>
      <c r="P14" s="493">
        <f t="shared" si="3"/>
        <v>343218</v>
      </c>
    </row>
    <row r="15" spans="1:16" ht="30" customHeight="1">
      <c r="A15" s="16">
        <v>301</v>
      </c>
      <c r="B15" s="12" t="s">
        <v>409</v>
      </c>
      <c r="C15" s="15" t="s">
        <v>749</v>
      </c>
      <c r="D15" s="114">
        <f>'個別取組項目'!E374</f>
        <v>0</v>
      </c>
      <c r="E15" s="247">
        <f>'個別取組項目'!F374</f>
        <v>0</v>
      </c>
      <c r="F15" s="114">
        <f>'個別取組項目'!G374</f>
        <v>50801</v>
      </c>
      <c r="G15" s="247">
        <f>'個別取組項目'!H374</f>
        <v>141033</v>
      </c>
      <c r="H15" s="114">
        <f>'個別取組項目'!I374</f>
        <v>67788</v>
      </c>
      <c r="I15" s="247">
        <f>'個別取組項目'!J374</f>
        <v>202185</v>
      </c>
      <c r="J15" s="114">
        <f>'個別取組項目'!K374</f>
        <v>97999</v>
      </c>
      <c r="K15" s="247">
        <f>'個別取組項目'!L374</f>
        <v>344603</v>
      </c>
      <c r="L15" s="152">
        <f>'個別取組項目'!M374</f>
        <v>134698</v>
      </c>
      <c r="M15" s="250">
        <f>'個別取組項目'!N374</f>
        <v>499857</v>
      </c>
      <c r="N15" s="154">
        <f t="shared" si="1"/>
        <v>351286</v>
      </c>
      <c r="O15" s="247">
        <f t="shared" si="2"/>
        <v>1187678</v>
      </c>
      <c r="P15" s="494">
        <f t="shared" si="3"/>
        <v>343218</v>
      </c>
    </row>
    <row r="16" spans="1:16" ht="30" customHeight="1">
      <c r="A16" s="139">
        <v>4</v>
      </c>
      <c r="B16" s="703" t="s">
        <v>410</v>
      </c>
      <c r="C16" s="703"/>
      <c r="D16" s="140">
        <f aca="true" t="shared" si="6" ref="D16:M16">SUM(D17:D18)</f>
        <v>94254</v>
      </c>
      <c r="E16" s="145">
        <f t="shared" si="6"/>
        <v>124337</v>
      </c>
      <c r="F16" s="140">
        <f t="shared" si="6"/>
        <v>188508</v>
      </c>
      <c r="G16" s="145">
        <f t="shared" si="6"/>
        <v>194442</v>
      </c>
      <c r="H16" s="140">
        <f t="shared" si="6"/>
        <v>188508</v>
      </c>
      <c r="I16" s="145">
        <f t="shared" si="6"/>
        <v>184808</v>
      </c>
      <c r="J16" s="140">
        <f t="shared" si="6"/>
        <v>188508</v>
      </c>
      <c r="K16" s="145">
        <f t="shared" si="6"/>
        <v>184808</v>
      </c>
      <c r="L16" s="151">
        <f t="shared" si="6"/>
        <v>94254</v>
      </c>
      <c r="M16" s="155">
        <f t="shared" si="6"/>
        <v>102727</v>
      </c>
      <c r="N16" s="151">
        <f t="shared" si="1"/>
        <v>754032</v>
      </c>
      <c r="O16" s="145">
        <f t="shared" si="2"/>
        <v>791122</v>
      </c>
      <c r="P16" s="493">
        <f t="shared" si="3"/>
        <v>379250</v>
      </c>
    </row>
    <row r="17" spans="1:16" ht="30" customHeight="1">
      <c r="A17" s="16">
        <v>401</v>
      </c>
      <c r="B17" s="12" t="s">
        <v>411</v>
      </c>
      <c r="C17" s="15" t="s">
        <v>749</v>
      </c>
      <c r="D17" s="114">
        <f>'個別取組項目'!E389</f>
        <v>87840</v>
      </c>
      <c r="E17" s="247">
        <f>'個別取組項目'!F389</f>
        <v>73628</v>
      </c>
      <c r="F17" s="114">
        <f>'個別取組項目'!G389</f>
        <v>175680</v>
      </c>
      <c r="G17" s="247">
        <f>'個別取組項目'!H389</f>
        <v>144164</v>
      </c>
      <c r="H17" s="114">
        <f>'個別取組項目'!I389</f>
        <v>175680</v>
      </c>
      <c r="I17" s="247">
        <f>'個別取組項目'!J389</f>
        <v>144164</v>
      </c>
      <c r="J17" s="114">
        <f>'個別取組項目'!K389</f>
        <v>175680</v>
      </c>
      <c r="K17" s="247">
        <f>'個別取組項目'!L389</f>
        <v>144164</v>
      </c>
      <c r="L17" s="152">
        <f>'個別取組項目'!M389</f>
        <v>87840</v>
      </c>
      <c r="M17" s="250">
        <f>'個別取組項目'!N389</f>
        <v>73628</v>
      </c>
      <c r="N17" s="154">
        <f t="shared" si="1"/>
        <v>702720</v>
      </c>
      <c r="O17" s="247">
        <f t="shared" si="2"/>
        <v>579748</v>
      </c>
      <c r="P17" s="494">
        <f t="shared" si="3"/>
        <v>288328</v>
      </c>
    </row>
    <row r="18" spans="1:16" ht="30" customHeight="1">
      <c r="A18" s="16">
        <v>402</v>
      </c>
      <c r="B18" s="12" t="s">
        <v>412</v>
      </c>
      <c r="C18" s="15" t="s">
        <v>749</v>
      </c>
      <c r="D18" s="114">
        <f>'個別取組項目'!E398</f>
        <v>6414</v>
      </c>
      <c r="E18" s="247">
        <f>'個別取組項目'!F398</f>
        <v>50709</v>
      </c>
      <c r="F18" s="114">
        <f>'個別取組項目'!G398</f>
        <v>12828</v>
      </c>
      <c r="G18" s="247">
        <f>'個別取組項目'!H398</f>
        <v>50278</v>
      </c>
      <c r="H18" s="114">
        <f>'個別取組項目'!I398</f>
        <v>12828</v>
      </c>
      <c r="I18" s="247">
        <f>'個別取組項目'!J398</f>
        <v>40644</v>
      </c>
      <c r="J18" s="114">
        <f>'個別取組項目'!K398</f>
        <v>12828</v>
      </c>
      <c r="K18" s="247">
        <f>'個別取組項目'!L398</f>
        <v>40644</v>
      </c>
      <c r="L18" s="114">
        <f>'個別取組項目'!M398</f>
        <v>6414</v>
      </c>
      <c r="M18" s="250">
        <f>'個別取組項目'!N398</f>
        <v>29099</v>
      </c>
      <c r="N18" s="154">
        <f t="shared" si="1"/>
        <v>51312</v>
      </c>
      <c r="O18" s="247">
        <f t="shared" si="2"/>
        <v>211374</v>
      </c>
      <c r="P18" s="494">
        <f t="shared" si="3"/>
        <v>90922</v>
      </c>
    </row>
    <row r="19" spans="1:16" ht="30" customHeight="1">
      <c r="A19" s="139">
        <v>5</v>
      </c>
      <c r="B19" s="703" t="s">
        <v>557</v>
      </c>
      <c r="C19" s="703"/>
      <c r="D19" s="140">
        <f aca="true" t="shared" si="7" ref="D19:M19">SUM(D20)</f>
        <v>2000</v>
      </c>
      <c r="E19" s="145">
        <f t="shared" si="7"/>
        <v>3175</v>
      </c>
      <c r="F19" s="140">
        <f t="shared" si="7"/>
        <v>2000</v>
      </c>
      <c r="G19" s="145">
        <f t="shared" si="7"/>
        <v>2500</v>
      </c>
      <c r="H19" s="140">
        <f t="shared" si="7"/>
        <v>2000</v>
      </c>
      <c r="I19" s="145">
        <f t="shared" si="7"/>
        <v>2500</v>
      </c>
      <c r="J19" s="140">
        <f t="shared" si="7"/>
        <v>3500</v>
      </c>
      <c r="K19" s="145">
        <f t="shared" si="7"/>
        <v>2500</v>
      </c>
      <c r="L19" s="151">
        <f t="shared" si="7"/>
        <v>3500</v>
      </c>
      <c r="M19" s="155">
        <f t="shared" si="7"/>
        <v>2500</v>
      </c>
      <c r="N19" s="151">
        <f t="shared" si="1"/>
        <v>13000</v>
      </c>
      <c r="O19" s="145">
        <f t="shared" si="2"/>
        <v>13175</v>
      </c>
      <c r="P19" s="493">
        <f t="shared" si="3"/>
        <v>5000</v>
      </c>
    </row>
    <row r="20" spans="1:16" ht="50.25" customHeight="1">
      <c r="A20" s="16">
        <v>501</v>
      </c>
      <c r="B20" s="147" t="s">
        <v>382</v>
      </c>
      <c r="C20" s="16" t="s">
        <v>401</v>
      </c>
      <c r="D20" s="114">
        <f>'個別取組項目'!E437</f>
        <v>2000</v>
      </c>
      <c r="E20" s="247">
        <f>'個別取組項目'!F437</f>
        <v>3175</v>
      </c>
      <c r="F20" s="114">
        <f>'個別取組項目'!G437</f>
        <v>2000</v>
      </c>
      <c r="G20" s="247">
        <f>'個別取組項目'!H437</f>
        <v>2500</v>
      </c>
      <c r="H20" s="114">
        <f>'個別取組項目'!I437</f>
        <v>2000</v>
      </c>
      <c r="I20" s="247">
        <f>'個別取組項目'!J437</f>
        <v>2500</v>
      </c>
      <c r="J20" s="114">
        <f>'個別取組項目'!K437</f>
        <v>3500</v>
      </c>
      <c r="K20" s="247">
        <f>'個別取組項目'!L437</f>
        <v>2500</v>
      </c>
      <c r="L20" s="114">
        <f>'個別取組項目'!M437</f>
        <v>3500</v>
      </c>
      <c r="M20" s="250">
        <f>'個別取組項目'!N437</f>
        <v>2500</v>
      </c>
      <c r="N20" s="154">
        <f t="shared" si="1"/>
        <v>13000</v>
      </c>
      <c r="O20" s="247">
        <f t="shared" si="2"/>
        <v>13175</v>
      </c>
      <c r="P20" s="494">
        <f t="shared" si="3"/>
        <v>5000</v>
      </c>
    </row>
    <row r="21" spans="1:16" ht="30" customHeight="1">
      <c r="A21" s="139">
        <v>6</v>
      </c>
      <c r="B21" s="703" t="s">
        <v>656</v>
      </c>
      <c r="C21" s="703"/>
      <c r="D21" s="140">
        <f>SUM(D22:D33)</f>
        <v>68581</v>
      </c>
      <c r="E21" s="145">
        <f aca="true" t="shared" si="8" ref="E21:M21">SUM(E22:E33)</f>
        <v>112511</v>
      </c>
      <c r="F21" s="140">
        <f t="shared" si="8"/>
        <v>211182</v>
      </c>
      <c r="G21" s="145">
        <f t="shared" si="8"/>
        <v>204465</v>
      </c>
      <c r="H21" s="140">
        <f t="shared" si="8"/>
        <v>212900</v>
      </c>
      <c r="I21" s="145">
        <f t="shared" si="8"/>
        <v>220913</v>
      </c>
      <c r="J21" s="140">
        <f t="shared" si="8"/>
        <v>181041</v>
      </c>
      <c r="K21" s="145">
        <f t="shared" si="8"/>
        <v>227541</v>
      </c>
      <c r="L21" s="151">
        <f t="shared" si="8"/>
        <v>244349</v>
      </c>
      <c r="M21" s="155">
        <f t="shared" si="8"/>
        <v>201542</v>
      </c>
      <c r="N21" s="151">
        <f t="shared" si="1"/>
        <v>918053</v>
      </c>
      <c r="O21" s="145">
        <f t="shared" si="2"/>
        <v>966972</v>
      </c>
      <c r="P21" s="493">
        <f t="shared" si="3"/>
        <v>425378</v>
      </c>
    </row>
    <row r="22" spans="1:16" ht="30" customHeight="1">
      <c r="A22" s="16">
        <v>601</v>
      </c>
      <c r="B22" s="12" t="s">
        <v>10</v>
      </c>
      <c r="C22" s="16" t="s">
        <v>403</v>
      </c>
      <c r="D22" s="114">
        <f>'個別取組項目'!E464</f>
        <v>100</v>
      </c>
      <c r="E22" s="247">
        <f>'個別取組項目'!F464</f>
        <v>0</v>
      </c>
      <c r="F22" s="114">
        <f>'個別取組項目'!G464</f>
        <v>300</v>
      </c>
      <c r="G22" s="247">
        <f>'個別取組項目'!H464</f>
        <v>100</v>
      </c>
      <c r="H22" s="114">
        <f>'個別取組項目'!I464</f>
        <v>300</v>
      </c>
      <c r="I22" s="247">
        <f>'個別取組項目'!J464</f>
        <v>3300</v>
      </c>
      <c r="J22" s="114">
        <f>'個別取組項目'!K464</f>
        <v>300</v>
      </c>
      <c r="K22" s="247">
        <f>'個別取組項目'!L464</f>
        <v>3300</v>
      </c>
      <c r="L22" s="114">
        <f>'個別取組項目'!M464</f>
        <v>3100</v>
      </c>
      <c r="M22" s="250">
        <f>'個別取組項目'!N464</f>
        <v>6100</v>
      </c>
      <c r="N22" s="154">
        <f t="shared" si="1"/>
        <v>4100</v>
      </c>
      <c r="O22" s="247">
        <f t="shared" si="2"/>
        <v>12800</v>
      </c>
      <c r="P22" s="494">
        <f t="shared" si="3"/>
        <v>3400</v>
      </c>
    </row>
    <row r="23" spans="1:16" ht="30" customHeight="1">
      <c r="A23" s="16">
        <v>602</v>
      </c>
      <c r="B23" s="12" t="s">
        <v>696</v>
      </c>
      <c r="C23" s="16" t="s">
        <v>403</v>
      </c>
      <c r="D23" s="114">
        <f>'個別取組項目'!E498</f>
        <v>0</v>
      </c>
      <c r="E23" s="247">
        <f>'個別取組項目'!F498</f>
        <v>100</v>
      </c>
      <c r="F23" s="114">
        <f>'個別取組項目'!G498</f>
        <v>0</v>
      </c>
      <c r="G23" s="247">
        <f>'個別取組項目'!H498</f>
        <v>200</v>
      </c>
      <c r="H23" s="114">
        <f>'個別取組項目'!I498</f>
        <v>0</v>
      </c>
      <c r="I23" s="247">
        <f>'個別取組項目'!J498</f>
        <v>400</v>
      </c>
      <c r="J23" s="114">
        <f>'個別取組項目'!K498</f>
        <v>0</v>
      </c>
      <c r="K23" s="247">
        <f>'個別取組項目'!L498</f>
        <v>400</v>
      </c>
      <c r="L23" s="114">
        <f>'個別取組項目'!M498</f>
        <v>0</v>
      </c>
      <c r="M23" s="250">
        <f>'個別取組項目'!N498</f>
        <v>400</v>
      </c>
      <c r="N23" s="154">
        <f t="shared" si="1"/>
        <v>0</v>
      </c>
      <c r="O23" s="247">
        <f t="shared" si="2"/>
        <v>1500</v>
      </c>
      <c r="P23" s="494">
        <f t="shared" si="3"/>
        <v>600</v>
      </c>
    </row>
    <row r="24" spans="1:16" ht="30" customHeight="1">
      <c r="A24" s="16">
        <v>603</v>
      </c>
      <c r="B24" s="11" t="s">
        <v>764</v>
      </c>
      <c r="C24" s="16" t="s">
        <v>403</v>
      </c>
      <c r="D24" s="114">
        <f>'個別取組項目'!E513</f>
        <v>1500</v>
      </c>
      <c r="E24" s="247">
        <f>'個別取組項目'!F513</f>
        <v>6490</v>
      </c>
      <c r="F24" s="114">
        <f>'個別取組項目'!G513</f>
        <v>7500</v>
      </c>
      <c r="G24" s="247">
        <f>'個別取組項目'!H513</f>
        <v>10700</v>
      </c>
      <c r="H24" s="114">
        <f>'個別取組項目'!I513</f>
        <v>5500</v>
      </c>
      <c r="I24" s="247">
        <f>'個別取組項目'!J513</f>
        <v>11100</v>
      </c>
      <c r="J24" s="114">
        <f>'個別取組項目'!K513</f>
        <v>3500</v>
      </c>
      <c r="K24" s="247">
        <f>'個別取組項目'!L513</f>
        <v>11100</v>
      </c>
      <c r="L24" s="114">
        <f>'個別取組項目'!M513</f>
        <v>3000</v>
      </c>
      <c r="M24" s="250">
        <f>'個別取組項目'!N513</f>
        <v>11100</v>
      </c>
      <c r="N24" s="154">
        <f t="shared" si="1"/>
        <v>21000</v>
      </c>
      <c r="O24" s="247">
        <f t="shared" si="2"/>
        <v>50490</v>
      </c>
      <c r="P24" s="494">
        <f t="shared" si="3"/>
        <v>21800</v>
      </c>
    </row>
    <row r="25" spans="1:16" ht="30" customHeight="1">
      <c r="A25" s="16">
        <v>604</v>
      </c>
      <c r="B25" s="11" t="s">
        <v>614</v>
      </c>
      <c r="C25" s="15" t="s">
        <v>403</v>
      </c>
      <c r="D25" s="114">
        <f>'個別取組項目'!E558</f>
        <v>3</v>
      </c>
      <c r="E25" s="247">
        <f>'個別取組項目'!F558</f>
        <v>6521</v>
      </c>
      <c r="F25" s="114">
        <f>'個別取組項目'!G558</f>
        <v>275</v>
      </c>
      <c r="G25" s="247">
        <f>'個別取組項目'!H558</f>
        <v>7323</v>
      </c>
      <c r="H25" s="114">
        <f>'個別取組項目'!I558</f>
        <v>6341</v>
      </c>
      <c r="I25" s="247">
        <f>'個別取組項目'!J558</f>
        <v>7999</v>
      </c>
      <c r="J25" s="114">
        <f>'個別取組項目'!K558</f>
        <v>6341</v>
      </c>
      <c r="K25" s="247">
        <f>'個別取組項目'!L558</f>
        <v>14553</v>
      </c>
      <c r="L25" s="114">
        <f>'個別取組項目'!M558</f>
        <v>6341</v>
      </c>
      <c r="M25" s="250">
        <f>'個別取組項目'!N558</f>
        <v>15041</v>
      </c>
      <c r="N25" s="154">
        <f t="shared" si="1"/>
        <v>19301</v>
      </c>
      <c r="O25" s="247">
        <f t="shared" si="2"/>
        <v>51437</v>
      </c>
      <c r="P25" s="494">
        <f t="shared" si="3"/>
        <v>15322</v>
      </c>
    </row>
    <row r="26" spans="1:16" ht="30" customHeight="1">
      <c r="A26" s="16">
        <v>605</v>
      </c>
      <c r="B26" s="11" t="s">
        <v>587</v>
      </c>
      <c r="C26" s="15" t="s">
        <v>702</v>
      </c>
      <c r="D26" s="114">
        <f>'個別取組項目'!E627</f>
        <v>0</v>
      </c>
      <c r="E26" s="247">
        <f>'個別取組項目'!F627</f>
        <v>32886</v>
      </c>
      <c r="F26" s="114">
        <f>'個別取組項目'!G627</f>
        <v>100</v>
      </c>
      <c r="G26" s="247">
        <f>'個別取組項目'!H627</f>
        <v>0</v>
      </c>
      <c r="H26" s="114">
        <f>'個別取組項目'!I627</f>
        <v>100</v>
      </c>
      <c r="I26" s="247">
        <f>'個別取組項目'!J627</f>
        <v>0</v>
      </c>
      <c r="J26" s="114">
        <f>'個別取組項目'!K627</f>
        <v>100</v>
      </c>
      <c r="K26" s="247">
        <f>'個別取組項目'!L627</f>
        <v>0</v>
      </c>
      <c r="L26" s="114">
        <f>'個別取組項目'!M627</f>
        <v>100</v>
      </c>
      <c r="M26" s="250">
        <f>'個別取組項目'!N627</f>
        <v>0</v>
      </c>
      <c r="N26" s="154">
        <f t="shared" si="1"/>
        <v>400</v>
      </c>
      <c r="O26" s="247">
        <f t="shared" si="2"/>
        <v>32886</v>
      </c>
      <c r="P26" s="494">
        <f t="shared" si="3"/>
        <v>0</v>
      </c>
    </row>
    <row r="27" spans="1:16" ht="30" customHeight="1">
      <c r="A27" s="16">
        <v>606</v>
      </c>
      <c r="B27" s="11" t="s">
        <v>192</v>
      </c>
      <c r="C27" s="15" t="s">
        <v>702</v>
      </c>
      <c r="D27" s="114">
        <f>'個別取組項目'!E648</f>
        <v>0</v>
      </c>
      <c r="E27" s="247">
        <f>'個別取組項目'!F648</f>
        <v>1641</v>
      </c>
      <c r="F27" s="114">
        <f>'個別取組項目'!G648</f>
        <v>6903</v>
      </c>
      <c r="G27" s="247">
        <f>'個別取組項目'!H648</f>
        <v>18856</v>
      </c>
      <c r="H27" s="114">
        <f>'個別取組項目'!I648</f>
        <v>21987</v>
      </c>
      <c r="I27" s="247">
        <f>'個別取組項目'!J648</f>
        <v>29380</v>
      </c>
      <c r="J27" s="114">
        <f>'個別取組項目'!K648</f>
        <v>40539</v>
      </c>
      <c r="K27" s="247">
        <f>'個別取組項目'!L648</f>
        <v>42368</v>
      </c>
      <c r="L27" s="114">
        <f>'個別取組項目'!M648</f>
        <v>105456</v>
      </c>
      <c r="M27" s="250">
        <f>'個別取組項目'!N648</f>
        <v>50765</v>
      </c>
      <c r="N27" s="154">
        <f t="shared" si="1"/>
        <v>174885</v>
      </c>
      <c r="O27" s="247">
        <f t="shared" si="2"/>
        <v>143010</v>
      </c>
      <c r="P27" s="494">
        <f t="shared" si="3"/>
        <v>48236</v>
      </c>
    </row>
    <row r="28" spans="1:16" ht="30" customHeight="1">
      <c r="A28" s="16">
        <v>607</v>
      </c>
      <c r="B28" s="11" t="s">
        <v>985</v>
      </c>
      <c r="C28" s="15" t="s">
        <v>402</v>
      </c>
      <c r="D28" s="114">
        <f>'個別取組項目'!E657</f>
        <v>9700</v>
      </c>
      <c r="E28" s="247">
        <f>'個別取組項目'!F657</f>
        <v>4752</v>
      </c>
      <c r="F28" s="114">
        <f>'個別取組項目'!G657</f>
        <v>64000</v>
      </c>
      <c r="G28" s="247">
        <f>'個別取組項目'!H657</f>
        <v>2385</v>
      </c>
      <c r="H28" s="114">
        <f>'個別取組項目'!I657</f>
        <v>50000</v>
      </c>
      <c r="I28" s="247">
        <f>'個別取組項目'!J657</f>
        <v>2385</v>
      </c>
      <c r="J28" s="114">
        <f>'個別取組項目'!K657</f>
        <v>0</v>
      </c>
      <c r="K28" s="247">
        <f>'個別取組項目'!L657</f>
        <v>2385</v>
      </c>
      <c r="L28" s="114">
        <f>'個別取組項目'!M657</f>
        <v>0</v>
      </c>
      <c r="M28" s="250">
        <f>'個別取組項目'!N657</f>
        <v>2385</v>
      </c>
      <c r="N28" s="154">
        <f t="shared" si="1"/>
        <v>123700</v>
      </c>
      <c r="O28" s="247">
        <f t="shared" si="2"/>
        <v>14292</v>
      </c>
      <c r="P28" s="494">
        <f t="shared" si="3"/>
        <v>4770</v>
      </c>
    </row>
    <row r="29" spans="1:16" ht="30" customHeight="1">
      <c r="A29" s="16">
        <v>608</v>
      </c>
      <c r="B29" s="11" t="s">
        <v>891</v>
      </c>
      <c r="C29" s="15" t="s">
        <v>402</v>
      </c>
      <c r="D29" s="114">
        <f>'個別取組項目'!E738</f>
        <v>255</v>
      </c>
      <c r="E29" s="247">
        <f>'個別取組項目'!F738</f>
        <v>3606</v>
      </c>
      <c r="F29" s="114">
        <f>'個別取組項目'!G738</f>
        <v>15992</v>
      </c>
      <c r="G29" s="247">
        <f>'個別取組項目'!H738</f>
        <v>62127</v>
      </c>
      <c r="H29" s="114">
        <f>'個別取組項目'!I738</f>
        <v>16610</v>
      </c>
      <c r="I29" s="247">
        <f>'個別取組項目'!J738</f>
        <v>60340</v>
      </c>
      <c r="J29" s="114">
        <f>'個別取組項目'!K738</f>
        <v>20749</v>
      </c>
      <c r="K29" s="247">
        <f>'個別取組項目'!L738</f>
        <v>61716</v>
      </c>
      <c r="L29" s="114">
        <f>'個別取組項目'!M738</f>
        <v>20746</v>
      </c>
      <c r="M29" s="250">
        <f>'個別取組項目'!N738</f>
        <v>62116</v>
      </c>
      <c r="N29" s="154">
        <f t="shared" si="1"/>
        <v>74352</v>
      </c>
      <c r="O29" s="247">
        <f t="shared" si="2"/>
        <v>249905</v>
      </c>
      <c r="P29" s="494">
        <f t="shared" si="3"/>
        <v>122467</v>
      </c>
    </row>
    <row r="30" spans="1:16" ht="30" customHeight="1">
      <c r="A30" s="16">
        <v>609</v>
      </c>
      <c r="B30" s="11" t="s">
        <v>413</v>
      </c>
      <c r="C30" s="15" t="s">
        <v>402</v>
      </c>
      <c r="D30" s="114">
        <f>'個別取組項目'!E892</f>
        <v>0</v>
      </c>
      <c r="E30" s="247">
        <f>'個別取組項目'!F892</f>
        <v>200</v>
      </c>
      <c r="F30" s="114">
        <f>'個別取組項目'!G892</f>
        <v>10012</v>
      </c>
      <c r="G30" s="247">
        <f>'個別取組項目'!H892</f>
        <v>9699</v>
      </c>
      <c r="H30" s="114">
        <f>'個別取組項目'!I892</f>
        <v>10012</v>
      </c>
      <c r="I30" s="247">
        <f>'個別取組項目'!J892</f>
        <v>9603</v>
      </c>
      <c r="J30" s="114">
        <f>'個別取組項目'!K892</f>
        <v>10012</v>
      </c>
      <c r="K30" s="247">
        <f>'個別取組項目'!L892</f>
        <v>9603</v>
      </c>
      <c r="L30" s="114">
        <f>'個別取組項目'!M892</f>
        <v>10012</v>
      </c>
      <c r="M30" s="250">
        <f>'個別取組項目'!N892</f>
        <v>9603</v>
      </c>
      <c r="N30" s="154">
        <f t="shared" si="1"/>
        <v>40048</v>
      </c>
      <c r="O30" s="247">
        <f t="shared" si="2"/>
        <v>38708</v>
      </c>
      <c r="P30" s="494">
        <f t="shared" si="3"/>
        <v>19302</v>
      </c>
    </row>
    <row r="31" spans="1:16" ht="30" customHeight="1">
      <c r="A31" s="16">
        <v>610</v>
      </c>
      <c r="B31" s="11" t="s">
        <v>422</v>
      </c>
      <c r="C31" s="15" t="s">
        <v>403</v>
      </c>
      <c r="D31" s="114">
        <f>'個別取組項目'!E972</f>
        <v>0</v>
      </c>
      <c r="E31" s="247">
        <f>'個別取組項目'!F972</f>
        <v>0</v>
      </c>
      <c r="F31" s="114">
        <f>'個別取組項目'!G972</f>
        <v>0</v>
      </c>
      <c r="G31" s="247">
        <f>'個別取組項目'!H972</f>
        <v>0</v>
      </c>
      <c r="H31" s="114">
        <f>'個別取組項目'!I972</f>
        <v>0</v>
      </c>
      <c r="I31" s="247">
        <f>'個別取組項目'!J972</f>
        <v>0</v>
      </c>
      <c r="J31" s="114">
        <f>'個別取組項目'!K972</f>
        <v>0</v>
      </c>
      <c r="K31" s="247">
        <f>'個別取組項目'!L972</f>
        <v>0</v>
      </c>
      <c r="L31" s="114">
        <f>'個別取組項目'!M972</f>
        <v>0</v>
      </c>
      <c r="M31" s="250">
        <f>'個別取組項目'!N972</f>
        <v>0</v>
      </c>
      <c r="N31" s="154">
        <f t="shared" si="1"/>
        <v>0</v>
      </c>
      <c r="O31" s="247">
        <f t="shared" si="2"/>
        <v>0</v>
      </c>
      <c r="P31" s="494">
        <f t="shared" si="3"/>
        <v>0</v>
      </c>
    </row>
    <row r="32" spans="1:16" ht="30" customHeight="1">
      <c r="A32" s="16">
        <v>611</v>
      </c>
      <c r="B32" s="11" t="s">
        <v>808</v>
      </c>
      <c r="C32" s="15" t="s">
        <v>403</v>
      </c>
      <c r="D32" s="114">
        <f>'個別取組項目'!E981</f>
        <v>57023</v>
      </c>
      <c r="E32" s="247">
        <f>'個別取組項目'!F981</f>
        <v>56315</v>
      </c>
      <c r="F32" s="114">
        <f>'個別取組項目'!G981</f>
        <v>106100</v>
      </c>
      <c r="G32" s="247">
        <f>'個別取組項目'!H981</f>
        <v>93075</v>
      </c>
      <c r="H32" s="114">
        <f>'個別取組項目'!I981</f>
        <v>102050</v>
      </c>
      <c r="I32" s="247">
        <f>'個別取組項目'!J981</f>
        <v>96406</v>
      </c>
      <c r="J32" s="114">
        <f>'個別取組項目'!K981</f>
        <v>99400</v>
      </c>
      <c r="K32" s="247">
        <f>'個別取組項目'!L981</f>
        <v>82016</v>
      </c>
      <c r="L32" s="114">
        <f>'個別取組項目'!M981</f>
        <v>95494</v>
      </c>
      <c r="M32" s="250">
        <f>'個別取組項目'!N981</f>
        <v>43932</v>
      </c>
      <c r="N32" s="154">
        <f t="shared" si="1"/>
        <v>460067</v>
      </c>
      <c r="O32" s="247">
        <f t="shared" si="2"/>
        <v>371744</v>
      </c>
      <c r="P32" s="494">
        <f t="shared" si="3"/>
        <v>189481</v>
      </c>
    </row>
    <row r="33" spans="1:16" ht="30" customHeight="1">
      <c r="A33" s="16">
        <v>612</v>
      </c>
      <c r="B33" s="12" t="s">
        <v>599</v>
      </c>
      <c r="C33" s="15" t="s">
        <v>403</v>
      </c>
      <c r="D33" s="114">
        <f>'個別取組項目'!E1008</f>
        <v>0</v>
      </c>
      <c r="E33" s="247">
        <f>'個別取組項目'!F1008</f>
        <v>0</v>
      </c>
      <c r="F33" s="114">
        <f>'個別取組項目'!G1008</f>
        <v>0</v>
      </c>
      <c r="G33" s="247">
        <f>'個別取組項目'!H1008</f>
        <v>0</v>
      </c>
      <c r="H33" s="114">
        <f>'個別取組項目'!I1008</f>
        <v>0</v>
      </c>
      <c r="I33" s="247">
        <f>'個別取組項目'!J1008</f>
        <v>0</v>
      </c>
      <c r="J33" s="114">
        <f>'個別取組項目'!K1008</f>
        <v>100</v>
      </c>
      <c r="K33" s="247">
        <f>'個別取組項目'!L1008</f>
        <v>100</v>
      </c>
      <c r="L33" s="114">
        <f>'個別取組項目'!M1008</f>
        <v>100</v>
      </c>
      <c r="M33" s="250">
        <f>'個別取組項目'!N1008</f>
        <v>100</v>
      </c>
      <c r="N33" s="154">
        <f t="shared" si="1"/>
        <v>200</v>
      </c>
      <c r="O33" s="247">
        <f t="shared" si="2"/>
        <v>200</v>
      </c>
      <c r="P33" s="494">
        <f t="shared" si="3"/>
        <v>0</v>
      </c>
    </row>
    <row r="34" spans="1:16" ht="30" customHeight="1">
      <c r="A34" s="139">
        <v>7</v>
      </c>
      <c r="B34" s="703" t="s">
        <v>316</v>
      </c>
      <c r="C34" s="703"/>
      <c r="D34" s="140">
        <f>SUM(D35:D37)</f>
        <v>0</v>
      </c>
      <c r="E34" s="146">
        <f aca="true" t="shared" si="9" ref="E34:M34">SUM(E35:E37)</f>
        <v>0</v>
      </c>
      <c r="F34" s="141">
        <f t="shared" si="9"/>
        <v>300</v>
      </c>
      <c r="G34" s="146">
        <f t="shared" si="9"/>
        <v>300</v>
      </c>
      <c r="H34" s="141">
        <f t="shared" si="9"/>
        <v>300</v>
      </c>
      <c r="I34" s="146">
        <f t="shared" si="9"/>
        <v>300</v>
      </c>
      <c r="J34" s="141">
        <f t="shared" si="9"/>
        <v>300</v>
      </c>
      <c r="K34" s="146">
        <f t="shared" si="9"/>
        <v>300</v>
      </c>
      <c r="L34" s="153">
        <f t="shared" si="9"/>
        <v>300</v>
      </c>
      <c r="M34" s="242">
        <f t="shared" si="9"/>
        <v>300</v>
      </c>
      <c r="N34" s="151">
        <f t="shared" si="1"/>
        <v>1200</v>
      </c>
      <c r="O34" s="145">
        <f t="shared" si="2"/>
        <v>1200</v>
      </c>
      <c r="P34" s="493">
        <f t="shared" si="3"/>
        <v>600</v>
      </c>
    </row>
    <row r="35" spans="1:16" ht="30" customHeight="1">
      <c r="A35" s="16">
        <v>701</v>
      </c>
      <c r="B35" s="12" t="s">
        <v>185</v>
      </c>
      <c r="C35" s="16" t="s">
        <v>402</v>
      </c>
      <c r="D35" s="114">
        <f>'個別取組項目'!E1024</f>
        <v>0</v>
      </c>
      <c r="E35" s="247">
        <f>'個別取組項目'!F1024</f>
        <v>0</v>
      </c>
      <c r="F35" s="114">
        <f>'個別取組項目'!G1024</f>
        <v>300</v>
      </c>
      <c r="G35" s="247">
        <f>'個別取組項目'!H1024</f>
        <v>300</v>
      </c>
      <c r="H35" s="114">
        <f>'個別取組項目'!I1024</f>
        <v>300</v>
      </c>
      <c r="I35" s="247">
        <f>'個別取組項目'!J1024</f>
        <v>300</v>
      </c>
      <c r="J35" s="114">
        <f>'個別取組項目'!K1024</f>
        <v>300</v>
      </c>
      <c r="K35" s="247">
        <f>'個別取組項目'!L1024</f>
        <v>300</v>
      </c>
      <c r="L35" s="152">
        <f>'個別取組項目'!M1024</f>
        <v>300</v>
      </c>
      <c r="M35" s="250">
        <f>'個別取組項目'!N1024</f>
        <v>300</v>
      </c>
      <c r="N35" s="154">
        <f t="shared" si="1"/>
        <v>1200</v>
      </c>
      <c r="O35" s="247">
        <f t="shared" si="2"/>
        <v>1200</v>
      </c>
      <c r="P35" s="494">
        <f t="shared" si="3"/>
        <v>600</v>
      </c>
    </row>
    <row r="36" spans="1:16" ht="30" customHeight="1">
      <c r="A36" s="16">
        <v>702</v>
      </c>
      <c r="B36" s="12" t="s">
        <v>14</v>
      </c>
      <c r="C36" s="15" t="s">
        <v>749</v>
      </c>
      <c r="D36" s="114">
        <f>'個別取組項目'!E1078</f>
        <v>0</v>
      </c>
      <c r="E36" s="247">
        <f>'個別取組項目'!F1078</f>
        <v>0</v>
      </c>
      <c r="F36" s="114">
        <f>'個別取組項目'!G1078</f>
        <v>0</v>
      </c>
      <c r="G36" s="247">
        <f>'個別取組項目'!H1078</f>
        <v>0</v>
      </c>
      <c r="H36" s="114">
        <f>'個別取組項目'!I1078</f>
        <v>0</v>
      </c>
      <c r="I36" s="247">
        <f>'個別取組項目'!J1078</f>
        <v>0</v>
      </c>
      <c r="J36" s="114">
        <f>'個別取組項目'!K1078</f>
        <v>0</v>
      </c>
      <c r="K36" s="247">
        <f>'個別取組項目'!L1078</f>
        <v>0</v>
      </c>
      <c r="L36" s="152">
        <f>'個別取組項目'!M1078</f>
        <v>0</v>
      </c>
      <c r="M36" s="250">
        <f>'個別取組項目'!N1078</f>
        <v>0</v>
      </c>
      <c r="N36" s="154">
        <f t="shared" si="1"/>
        <v>0</v>
      </c>
      <c r="O36" s="247">
        <f t="shared" si="2"/>
        <v>0</v>
      </c>
      <c r="P36" s="494">
        <f t="shared" si="3"/>
        <v>0</v>
      </c>
    </row>
    <row r="37" spans="1:16" ht="35.25" customHeight="1">
      <c r="A37" s="15">
        <v>703</v>
      </c>
      <c r="B37" s="113" t="s">
        <v>786</v>
      </c>
      <c r="C37" s="15" t="s">
        <v>1006</v>
      </c>
      <c r="D37" s="114">
        <f>'個別取組項目'!E1087</f>
        <v>0</v>
      </c>
      <c r="E37" s="247">
        <f>'個別取組項目'!F1087</f>
        <v>0</v>
      </c>
      <c r="F37" s="114">
        <f>'個別取組項目'!G1087</f>
        <v>0</v>
      </c>
      <c r="G37" s="247">
        <f>'個別取組項目'!H1087</f>
        <v>0</v>
      </c>
      <c r="H37" s="114">
        <f>'個別取組項目'!I1087</f>
        <v>0</v>
      </c>
      <c r="I37" s="247">
        <f>'個別取組項目'!J1087</f>
        <v>0</v>
      </c>
      <c r="J37" s="114">
        <f>'個別取組項目'!K1087</f>
        <v>0</v>
      </c>
      <c r="K37" s="247">
        <f>'個別取組項目'!L1087</f>
        <v>0</v>
      </c>
      <c r="L37" s="114">
        <f>'個別取組項目'!M1087</f>
        <v>0</v>
      </c>
      <c r="M37" s="250">
        <f>'個別取組項目'!N1087</f>
        <v>0</v>
      </c>
      <c r="N37" s="154">
        <f t="shared" si="1"/>
        <v>0</v>
      </c>
      <c r="O37" s="247">
        <f t="shared" si="2"/>
        <v>0</v>
      </c>
      <c r="P37" s="494">
        <f t="shared" si="3"/>
        <v>0</v>
      </c>
    </row>
    <row r="38" spans="1:16" ht="30" customHeight="1">
      <c r="A38" s="357"/>
      <c r="B38" s="358"/>
      <c r="C38" s="244" t="s">
        <v>774</v>
      </c>
      <c r="D38" s="115">
        <f>SUM(D3,D10,D14,D16,D19,D21,D34)</f>
        <v>174434</v>
      </c>
      <c r="E38" s="247">
        <f aca="true" t="shared" si="10" ref="E38:M38">SUM(E3,E10,E14,E16,E19,E21,E34)</f>
        <v>252377</v>
      </c>
      <c r="F38" s="115">
        <f t="shared" si="10"/>
        <v>468249</v>
      </c>
      <c r="G38" s="247">
        <f t="shared" si="10"/>
        <v>585925</v>
      </c>
      <c r="H38" s="115">
        <f t="shared" si="10"/>
        <v>504500</v>
      </c>
      <c r="I38" s="247">
        <f t="shared" si="10"/>
        <v>670108</v>
      </c>
      <c r="J38" s="115">
        <f t="shared" si="10"/>
        <v>519729</v>
      </c>
      <c r="K38" s="247">
        <f t="shared" si="10"/>
        <v>839342</v>
      </c>
      <c r="L38" s="154">
        <f t="shared" si="10"/>
        <v>531082</v>
      </c>
      <c r="M38" s="250">
        <f t="shared" si="10"/>
        <v>886943</v>
      </c>
      <c r="N38" s="154">
        <f t="shared" si="1"/>
        <v>2197994</v>
      </c>
      <c r="O38" s="247">
        <f t="shared" si="2"/>
        <v>3234695</v>
      </c>
      <c r="P38" s="494">
        <f t="shared" si="3"/>
        <v>1256033</v>
      </c>
    </row>
    <row r="39" spans="13:15" ht="30" customHeight="1">
      <c r="M39" s="701">
        <f ca="1">NOW()</f>
        <v>39465.484510532406</v>
      </c>
      <c r="N39" s="701"/>
      <c r="O39" s="701"/>
    </row>
  </sheetData>
  <sheetProtection/>
  <mergeCells count="9">
    <mergeCell ref="M39:O39"/>
    <mergeCell ref="E1:G1"/>
    <mergeCell ref="B19:C19"/>
    <mergeCell ref="B21:C21"/>
    <mergeCell ref="B34:C34"/>
    <mergeCell ref="B3:C3"/>
    <mergeCell ref="B10:C10"/>
    <mergeCell ref="B14:C14"/>
    <mergeCell ref="B16:C16"/>
  </mergeCells>
  <printOptions horizontalCentered="1" verticalCentered="1"/>
  <pageMargins left="0.5905511811023623" right="0.5905511811023623" top="0.3937007874015748" bottom="0.3937007874015748" header="0.5118110236220472" footer="0.31496062992125984"/>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xden1</dc:creator>
  <cp:keywords/>
  <dc:description/>
  <cp:lastModifiedBy>xden1</cp:lastModifiedBy>
  <cp:lastPrinted>2008-01-18T02:21:15Z</cp:lastPrinted>
  <dcterms:created xsi:type="dcterms:W3CDTF">2006-05-15T05:19:09Z</dcterms:created>
  <dcterms:modified xsi:type="dcterms:W3CDTF">2008-01-18T02:37:43Z</dcterms:modified>
  <cp:category/>
  <cp:version/>
  <cp:contentType/>
  <cp:contentStatus/>
</cp:coreProperties>
</file>